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ende/Documents/papers/2022/はやぶさ２初期分析論文/Science/revision2/Tables/"/>
    </mc:Choice>
  </mc:AlternateContent>
  <xr:revisionPtr revIDLastSave="0" documentId="13_ncr:1_{32D31C40-9E27-8948-8D9B-2722E831DDB5}" xr6:coauthVersionLast="47" xr6:coauthVersionMax="47" xr10:uidLastSave="{00000000-0000-0000-0000-000000000000}"/>
  <bookViews>
    <workbookView xWindow="30460" yWindow="500" windowWidth="28800" windowHeight="25320" xr2:uid="{8B5CCE55-2EDD-B846-88FF-01FB7C3C6096}"/>
  </bookViews>
  <sheets>
    <sheet name="Sheet1" sheetId="1" r:id="rId1"/>
  </sheets>
  <definedNames>
    <definedName name="_xlnm._FilterDatabase" localSheetId="0" hidden="1">Sheet1!$A$4:$T$89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9" i="1" l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Y5" i="1"/>
  <c r="AA5" i="1"/>
  <c r="Z5" i="1"/>
  <c r="X5" i="1"/>
  <c r="W5" i="1"/>
  <c r="V5" i="1"/>
  <c r="V80" i="1"/>
  <c r="V89" i="1"/>
  <c r="V88" i="1"/>
  <c r="V87" i="1"/>
  <c r="V86" i="1"/>
  <c r="V85" i="1"/>
  <c r="V84" i="1"/>
  <c r="V83" i="1"/>
  <c r="V82" i="1"/>
  <c r="V81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4" i="1"/>
  <c r="AA17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6" i="1"/>
  <c r="AA15" i="1"/>
  <c r="AA14" i="1"/>
  <c r="AA13" i="1"/>
  <c r="AA12" i="1"/>
  <c r="AA11" i="1"/>
  <c r="AA10" i="1"/>
  <c r="AA9" i="1"/>
  <c r="AA8" i="1"/>
  <c r="AA7" i="1"/>
  <c r="AA6" i="1"/>
  <c r="AA4" i="1"/>
  <c r="Z89" i="1"/>
  <c r="Y89" i="1"/>
  <c r="X89" i="1"/>
  <c r="W89" i="1"/>
  <c r="U89" i="1"/>
  <c r="Z88" i="1"/>
  <c r="Y88" i="1"/>
  <c r="X88" i="1"/>
  <c r="W88" i="1"/>
  <c r="U88" i="1"/>
  <c r="Z87" i="1"/>
  <c r="Y87" i="1"/>
  <c r="X87" i="1"/>
  <c r="W87" i="1"/>
  <c r="U87" i="1"/>
  <c r="Z86" i="1"/>
  <c r="Y86" i="1"/>
  <c r="X86" i="1"/>
  <c r="W86" i="1"/>
  <c r="U86" i="1"/>
  <c r="Z85" i="1"/>
  <c r="Y85" i="1"/>
  <c r="X85" i="1"/>
  <c r="W85" i="1"/>
  <c r="U85" i="1"/>
  <c r="Z84" i="1"/>
  <c r="Y84" i="1"/>
  <c r="X84" i="1"/>
  <c r="W84" i="1"/>
  <c r="U84" i="1"/>
  <c r="Z83" i="1"/>
  <c r="Y83" i="1"/>
  <c r="X83" i="1"/>
  <c r="W83" i="1"/>
  <c r="U83" i="1"/>
  <c r="Z82" i="1"/>
  <c r="Y82" i="1"/>
  <c r="X82" i="1"/>
  <c r="W82" i="1"/>
  <c r="U82" i="1"/>
  <c r="Z81" i="1"/>
  <c r="Y81" i="1"/>
  <c r="X81" i="1"/>
  <c r="W81" i="1"/>
  <c r="U81" i="1"/>
  <c r="Z80" i="1"/>
  <c r="Y80" i="1"/>
  <c r="X80" i="1"/>
  <c r="W80" i="1"/>
  <c r="U80" i="1"/>
  <c r="Z79" i="1"/>
  <c r="Y79" i="1"/>
  <c r="X79" i="1"/>
  <c r="W79" i="1"/>
  <c r="U79" i="1"/>
  <c r="Z78" i="1"/>
  <c r="Y78" i="1"/>
  <c r="X78" i="1"/>
  <c r="W78" i="1"/>
  <c r="U78" i="1"/>
  <c r="Z77" i="1"/>
  <c r="Y77" i="1"/>
  <c r="X77" i="1"/>
  <c r="W77" i="1"/>
  <c r="U77" i="1"/>
  <c r="Z76" i="1"/>
  <c r="Y76" i="1"/>
  <c r="X76" i="1"/>
  <c r="W76" i="1"/>
  <c r="U76" i="1"/>
  <c r="Z75" i="1"/>
  <c r="Y75" i="1"/>
  <c r="X75" i="1"/>
  <c r="W75" i="1"/>
  <c r="U75" i="1"/>
  <c r="Z74" i="1"/>
  <c r="Y74" i="1"/>
  <c r="X74" i="1"/>
  <c r="W74" i="1"/>
  <c r="U74" i="1"/>
  <c r="Z73" i="1"/>
  <c r="Y73" i="1"/>
  <c r="X73" i="1"/>
  <c r="W73" i="1"/>
  <c r="U73" i="1"/>
  <c r="Z72" i="1"/>
  <c r="Y72" i="1"/>
  <c r="X72" i="1"/>
  <c r="W72" i="1"/>
  <c r="U72" i="1"/>
  <c r="Z71" i="1"/>
  <c r="Y71" i="1"/>
  <c r="X71" i="1"/>
  <c r="W71" i="1"/>
  <c r="U71" i="1"/>
  <c r="Z70" i="1"/>
  <c r="Y70" i="1"/>
  <c r="X70" i="1"/>
  <c r="W70" i="1"/>
  <c r="U70" i="1"/>
  <c r="Z69" i="1"/>
  <c r="Y69" i="1"/>
  <c r="X69" i="1"/>
  <c r="W69" i="1"/>
  <c r="U69" i="1"/>
  <c r="Z68" i="1"/>
  <c r="Y68" i="1"/>
  <c r="X68" i="1"/>
  <c r="W68" i="1"/>
  <c r="U68" i="1"/>
  <c r="Z67" i="1"/>
  <c r="Y67" i="1"/>
  <c r="X67" i="1"/>
  <c r="W67" i="1"/>
  <c r="U67" i="1"/>
  <c r="Z66" i="1"/>
  <c r="Y66" i="1"/>
  <c r="X66" i="1"/>
  <c r="W66" i="1"/>
  <c r="U66" i="1"/>
  <c r="Z65" i="1"/>
  <c r="Y65" i="1"/>
  <c r="X65" i="1"/>
  <c r="W65" i="1"/>
  <c r="U65" i="1"/>
  <c r="Z64" i="1"/>
  <c r="Y64" i="1"/>
  <c r="X64" i="1"/>
  <c r="W64" i="1"/>
  <c r="U64" i="1"/>
  <c r="Z63" i="1"/>
  <c r="Y63" i="1"/>
  <c r="X63" i="1"/>
  <c r="W63" i="1"/>
  <c r="U63" i="1"/>
  <c r="Z62" i="1"/>
  <c r="Y62" i="1"/>
  <c r="X62" i="1"/>
  <c r="W62" i="1"/>
  <c r="U62" i="1"/>
  <c r="Z61" i="1"/>
  <c r="Y61" i="1"/>
  <c r="X61" i="1"/>
  <c r="W61" i="1"/>
  <c r="U61" i="1"/>
  <c r="Z60" i="1"/>
  <c r="Y60" i="1"/>
  <c r="X60" i="1"/>
  <c r="W60" i="1"/>
  <c r="U60" i="1"/>
  <c r="Z59" i="1"/>
  <c r="Y59" i="1"/>
  <c r="X59" i="1"/>
  <c r="W59" i="1"/>
  <c r="U59" i="1"/>
  <c r="Z58" i="1"/>
  <c r="Y58" i="1"/>
  <c r="X58" i="1"/>
  <c r="W58" i="1"/>
  <c r="U58" i="1"/>
  <c r="Z57" i="1"/>
  <c r="Y57" i="1"/>
  <c r="X57" i="1"/>
  <c r="W57" i="1"/>
  <c r="U57" i="1"/>
  <c r="Z56" i="1"/>
  <c r="Y56" i="1"/>
  <c r="X56" i="1"/>
  <c r="W56" i="1"/>
  <c r="U56" i="1"/>
  <c r="Z55" i="1"/>
  <c r="Y55" i="1"/>
  <c r="X55" i="1"/>
  <c r="W55" i="1"/>
  <c r="U55" i="1"/>
  <c r="Z54" i="1"/>
  <c r="Y54" i="1"/>
  <c r="X54" i="1"/>
  <c r="W54" i="1"/>
  <c r="U54" i="1"/>
  <c r="Z53" i="1"/>
  <c r="Y53" i="1"/>
  <c r="X53" i="1"/>
  <c r="W53" i="1"/>
  <c r="U53" i="1"/>
  <c r="Z52" i="1"/>
  <c r="Y52" i="1"/>
  <c r="X52" i="1"/>
  <c r="W52" i="1"/>
  <c r="U52" i="1"/>
  <c r="Z51" i="1"/>
  <c r="Y51" i="1"/>
  <c r="X51" i="1"/>
  <c r="W51" i="1"/>
  <c r="U51" i="1"/>
  <c r="Z50" i="1"/>
  <c r="Y50" i="1"/>
  <c r="X50" i="1"/>
  <c r="W50" i="1"/>
  <c r="U50" i="1"/>
  <c r="Z49" i="1"/>
  <c r="Y49" i="1"/>
  <c r="X49" i="1"/>
  <c r="W49" i="1"/>
  <c r="U49" i="1"/>
  <c r="Z48" i="1"/>
  <c r="Y48" i="1"/>
  <c r="X48" i="1"/>
  <c r="W48" i="1"/>
  <c r="U48" i="1"/>
  <c r="Z47" i="1"/>
  <c r="Y47" i="1"/>
  <c r="X47" i="1"/>
  <c r="W47" i="1"/>
  <c r="U47" i="1"/>
  <c r="Z46" i="1"/>
  <c r="Y46" i="1"/>
  <c r="X46" i="1"/>
  <c r="W46" i="1"/>
  <c r="U46" i="1"/>
  <c r="Z45" i="1"/>
  <c r="Y45" i="1"/>
  <c r="X45" i="1"/>
  <c r="W45" i="1"/>
  <c r="U45" i="1"/>
  <c r="Z44" i="1"/>
  <c r="Y44" i="1"/>
  <c r="X44" i="1"/>
  <c r="W44" i="1"/>
  <c r="U44" i="1"/>
  <c r="Z43" i="1"/>
  <c r="Y43" i="1"/>
  <c r="X43" i="1"/>
  <c r="W43" i="1"/>
  <c r="U43" i="1"/>
  <c r="Z42" i="1"/>
  <c r="Y42" i="1"/>
  <c r="X42" i="1"/>
  <c r="W42" i="1"/>
  <c r="U42" i="1"/>
  <c r="Z41" i="1"/>
  <c r="Y41" i="1"/>
  <c r="X41" i="1"/>
  <c r="W41" i="1"/>
  <c r="U41" i="1"/>
  <c r="Z40" i="1"/>
  <c r="Y40" i="1"/>
  <c r="X40" i="1"/>
  <c r="W40" i="1"/>
  <c r="U40" i="1"/>
  <c r="Z39" i="1"/>
  <c r="Y39" i="1"/>
  <c r="X39" i="1"/>
  <c r="W39" i="1"/>
  <c r="U39" i="1"/>
  <c r="Z38" i="1"/>
  <c r="Y38" i="1"/>
  <c r="X38" i="1"/>
  <c r="W38" i="1"/>
  <c r="U38" i="1"/>
  <c r="Z37" i="1"/>
  <c r="Y37" i="1"/>
  <c r="X37" i="1"/>
  <c r="W37" i="1"/>
  <c r="U37" i="1"/>
  <c r="Z36" i="1"/>
  <c r="Y36" i="1"/>
  <c r="X36" i="1"/>
  <c r="W36" i="1"/>
  <c r="U36" i="1"/>
  <c r="Z35" i="1"/>
  <c r="Y35" i="1"/>
  <c r="X35" i="1"/>
  <c r="W35" i="1"/>
  <c r="U35" i="1"/>
  <c r="Z34" i="1"/>
  <c r="Y34" i="1"/>
  <c r="X34" i="1"/>
  <c r="W34" i="1"/>
  <c r="U34" i="1"/>
  <c r="Z33" i="1"/>
  <c r="Y33" i="1"/>
  <c r="X33" i="1"/>
  <c r="W33" i="1"/>
  <c r="U33" i="1"/>
  <c r="Z32" i="1"/>
  <c r="Y32" i="1"/>
  <c r="X32" i="1"/>
  <c r="W32" i="1"/>
  <c r="U32" i="1"/>
  <c r="Z31" i="1"/>
  <c r="Y31" i="1"/>
  <c r="X31" i="1"/>
  <c r="W31" i="1"/>
  <c r="U31" i="1"/>
  <c r="Z30" i="1"/>
  <c r="Y30" i="1"/>
  <c r="X30" i="1"/>
  <c r="W30" i="1"/>
  <c r="U30" i="1"/>
  <c r="Z29" i="1"/>
  <c r="Y29" i="1"/>
  <c r="X29" i="1"/>
  <c r="W29" i="1"/>
  <c r="U29" i="1"/>
  <c r="Z28" i="1"/>
  <c r="Y28" i="1"/>
  <c r="X28" i="1"/>
  <c r="W28" i="1"/>
  <c r="U28" i="1"/>
  <c r="Z27" i="1"/>
  <c r="Y27" i="1"/>
  <c r="X27" i="1"/>
  <c r="W27" i="1"/>
  <c r="U27" i="1"/>
  <c r="Z26" i="1"/>
  <c r="Y26" i="1"/>
  <c r="X26" i="1"/>
  <c r="W26" i="1"/>
  <c r="U26" i="1"/>
  <c r="Z25" i="1"/>
  <c r="Y25" i="1"/>
  <c r="X25" i="1"/>
  <c r="W25" i="1"/>
  <c r="U25" i="1"/>
  <c r="Z24" i="1"/>
  <c r="Y24" i="1"/>
  <c r="X24" i="1"/>
  <c r="W24" i="1"/>
  <c r="U24" i="1"/>
  <c r="Z23" i="1"/>
  <c r="Y23" i="1"/>
  <c r="X23" i="1"/>
  <c r="W23" i="1"/>
  <c r="U23" i="1"/>
  <c r="Z22" i="1"/>
  <c r="Y22" i="1"/>
  <c r="X22" i="1"/>
  <c r="W22" i="1"/>
  <c r="U22" i="1"/>
  <c r="Z21" i="1"/>
  <c r="Y21" i="1"/>
  <c r="X21" i="1"/>
  <c r="W21" i="1"/>
  <c r="U21" i="1"/>
  <c r="Z20" i="1"/>
  <c r="Y20" i="1"/>
  <c r="X20" i="1"/>
  <c r="W20" i="1"/>
  <c r="U20" i="1"/>
  <c r="Z19" i="1"/>
  <c r="Y19" i="1"/>
  <c r="X19" i="1"/>
  <c r="W19" i="1"/>
  <c r="U19" i="1"/>
  <c r="Z18" i="1"/>
  <c r="Y18" i="1"/>
  <c r="X18" i="1"/>
  <c r="W18" i="1"/>
  <c r="U18" i="1"/>
  <c r="Z17" i="1"/>
  <c r="Y17" i="1"/>
  <c r="X17" i="1"/>
  <c r="W17" i="1"/>
  <c r="U17" i="1"/>
  <c r="Z16" i="1"/>
  <c r="Y16" i="1"/>
  <c r="X16" i="1"/>
  <c r="W16" i="1"/>
  <c r="U16" i="1"/>
  <c r="Z15" i="1"/>
  <c r="Y15" i="1"/>
  <c r="X15" i="1"/>
  <c r="W15" i="1"/>
  <c r="U15" i="1"/>
  <c r="Z14" i="1"/>
  <c r="Y14" i="1"/>
  <c r="X14" i="1"/>
  <c r="W14" i="1"/>
  <c r="U14" i="1"/>
  <c r="Z13" i="1"/>
  <c r="Y13" i="1"/>
  <c r="X13" i="1"/>
  <c r="W13" i="1"/>
  <c r="U13" i="1"/>
  <c r="Z12" i="1"/>
  <c r="Y12" i="1"/>
  <c r="X12" i="1"/>
  <c r="W12" i="1"/>
  <c r="U12" i="1"/>
  <c r="Z11" i="1"/>
  <c r="Y11" i="1"/>
  <c r="X11" i="1"/>
  <c r="W11" i="1"/>
  <c r="U11" i="1"/>
  <c r="Z10" i="1"/>
  <c r="Y10" i="1"/>
  <c r="X10" i="1"/>
  <c r="W10" i="1"/>
  <c r="U10" i="1"/>
  <c r="Z9" i="1"/>
  <c r="Y9" i="1"/>
  <c r="X9" i="1"/>
  <c r="W9" i="1"/>
  <c r="U9" i="1"/>
  <c r="Z8" i="1"/>
  <c r="Y8" i="1"/>
  <c r="X8" i="1"/>
  <c r="W8" i="1"/>
  <c r="U8" i="1"/>
  <c r="Z7" i="1"/>
  <c r="Y7" i="1"/>
  <c r="X7" i="1"/>
  <c r="W7" i="1"/>
  <c r="U7" i="1"/>
  <c r="Z6" i="1"/>
  <c r="Y6" i="1"/>
  <c r="X6" i="1"/>
  <c r="W6" i="1"/>
  <c r="U6" i="1"/>
  <c r="U5" i="1"/>
  <c r="Z4" i="1"/>
  <c r="Y4" i="1"/>
  <c r="X4" i="1"/>
  <c r="W4" i="1"/>
</calcChain>
</file>

<file path=xl/sharedStrings.xml><?xml version="1.0" encoding="utf-8"?>
<sst xmlns="http://schemas.openxmlformats.org/spreadsheetml/2006/main" count="136" uniqueCount="128">
  <si>
    <t>H</t>
  </si>
  <si>
    <t>He</t>
  </si>
  <si>
    <t>Li</t>
  </si>
  <si>
    <t>Be</t>
  </si>
  <si>
    <t>B</t>
  </si>
  <si>
    <t>C</t>
  </si>
  <si>
    <t>N</t>
  </si>
  <si>
    <t>O</t>
  </si>
  <si>
    <t>F</t>
  </si>
  <si>
    <t>Ne</t>
  </si>
  <si>
    <t>Na</t>
  </si>
  <si>
    <t>Mg</t>
  </si>
  <si>
    <t>Al</t>
  </si>
  <si>
    <t>Si</t>
  </si>
  <si>
    <t>P</t>
  </si>
  <si>
    <t>S</t>
  </si>
  <si>
    <t>Cl</t>
  </si>
  <si>
    <t>Ar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</si>
  <si>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</si>
  <si>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</si>
  <si>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</si>
  <si>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</si>
  <si>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</si>
  <si>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</si>
  <si>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</si>
  <si>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</si>
  <si>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</si>
  <si>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</si>
  <si>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</si>
  <si>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</si>
  <si>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</si>
  <si>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</si>
  <si>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</si>
  <si>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</si>
  <si>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</si>
  <si>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</si>
  <si>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Rb</t>
  </si>
  <si>
    <t>Sr</t>
  </si>
  <si>
    <t>Y</t>
  </si>
  <si>
    <t>Zr</t>
  </si>
  <si>
    <t>Nb</t>
  </si>
  <si>
    <t>Mo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</si>
  <si>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</si>
  <si>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</si>
  <si>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</si>
  <si>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</si>
  <si>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</si>
  <si>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</si>
  <si>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</si>
  <si>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</si>
  <si>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</si>
  <si>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</si>
  <si>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</si>
  <si>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</si>
  <si>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</si>
  <si>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</si>
  <si>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</si>
  <si>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</si>
  <si>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</si>
  <si>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</si>
  <si>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</si>
  <si>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</si>
  <si>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</si>
  <si>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</si>
  <si>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</si>
  <si>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</si>
  <si>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</si>
  <si>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</si>
  <si>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</si>
  <si>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</si>
  <si>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</si>
  <si>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</si>
  <si>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</si>
  <si>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</si>
  <si>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</si>
  <si>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</si>
  <si>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</si>
  <si>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</si>
  <si>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</si>
  <si>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</si>
  <si>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</si>
  <si>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Th</t>
  </si>
  <si>
    <t>U</t>
  </si>
  <si>
    <t>SD</t>
    <phoneticPr fontId="2"/>
  </si>
  <si>
    <t>Ryugu</t>
    <phoneticPr fontId="2"/>
  </si>
  <si>
    <t>CI</t>
    <phoneticPr fontId="2"/>
  </si>
  <si>
    <t>CM</t>
    <phoneticPr fontId="2"/>
  </si>
  <si>
    <t>72*</t>
    <phoneticPr fontId="2"/>
  </si>
  <si>
    <t>2SD</t>
    <phoneticPr fontId="2"/>
  </si>
  <si>
    <t>&lt; 3.3</t>
    <phoneticPr fontId="10"/>
  </si>
  <si>
    <t>&lt; 0.43</t>
    <phoneticPr fontId="10"/>
  </si>
  <si>
    <t>&lt; 4667</t>
    <phoneticPr fontId="10"/>
  </si>
  <si>
    <t>&lt; 5819</t>
    <phoneticPr fontId="10"/>
  </si>
  <si>
    <t>&lt; 382</t>
    <phoneticPr fontId="10"/>
  </si>
  <si>
    <t>&lt; 522</t>
    <phoneticPr fontId="10"/>
  </si>
  <si>
    <t>&lt; 1.3</t>
    <phoneticPr fontId="10"/>
  </si>
  <si>
    <t>&lt; 31</t>
    <phoneticPr fontId="10"/>
  </si>
  <si>
    <t>&lt; 4.1</t>
    <phoneticPr fontId="10"/>
  </si>
  <si>
    <t>&lt; 502</t>
    <phoneticPr fontId="10"/>
  </si>
  <si>
    <t>&lt; 0.85</t>
    <phoneticPr fontId="10"/>
  </si>
  <si>
    <t>&lt; 8.8</t>
    <phoneticPr fontId="10"/>
  </si>
  <si>
    <t>&lt; 6.9</t>
    <phoneticPr fontId="10"/>
  </si>
  <si>
    <t>&lt; 0.53</t>
    <phoneticPr fontId="10"/>
  </si>
  <si>
    <t>&lt; 61</t>
    <phoneticPr fontId="10"/>
  </si>
  <si>
    <t>&lt; 0.12</t>
    <phoneticPr fontId="10"/>
  </si>
  <si>
    <t>&lt; 18</t>
    <phoneticPr fontId="10"/>
  </si>
  <si>
    <t>&lt; 0.092</t>
    <phoneticPr fontId="10"/>
  </si>
  <si>
    <t>&lt; 0.11</t>
    <phoneticPr fontId="10"/>
  </si>
  <si>
    <t>&lt; 0.29</t>
    <phoneticPr fontId="10"/>
  </si>
  <si>
    <t>&lt; 0.0074</t>
    <phoneticPr fontId="10"/>
  </si>
  <si>
    <t>&lt; 0.14</t>
    <phoneticPr fontId="10"/>
  </si>
  <si>
    <t>&lt; 0.034</t>
    <phoneticPr fontId="10"/>
  </si>
  <si>
    <t>&lt; 0.028</t>
    <phoneticPr fontId="10"/>
  </si>
  <si>
    <t>Ta projectile</t>
  </si>
  <si>
    <t>Data S2. Chemical composition (µg/g) of Ryugu samples.</t>
    <phoneticPr fontId="2"/>
  </si>
  <si>
    <t>XRF_TD#2</t>
    <phoneticPr fontId="2"/>
  </si>
  <si>
    <t>Atomic Number</t>
    <phoneticPr fontId="3"/>
  </si>
  <si>
    <t>normalized to CI</t>
    <phoneticPr fontId="2"/>
  </si>
  <si>
    <t>TG EMIA_TD#2</t>
    <phoneticPr fontId="2"/>
  </si>
  <si>
    <t>ICPMS_TD#2</t>
    <phoneticPr fontId="2"/>
  </si>
  <si>
    <t>ICPMS_TD#1</t>
    <phoneticPr fontId="2"/>
  </si>
  <si>
    <t>Lodders21*</t>
    <phoneticPr fontId="2"/>
  </si>
  <si>
    <t>Rigaku**</t>
    <phoneticPr fontId="2"/>
  </si>
  <si>
    <t>BL37XU****</t>
    <phoneticPr fontId="2"/>
  </si>
  <si>
    <t>BL08W****</t>
    <phoneticPr fontId="2"/>
  </si>
  <si>
    <t>Horiba***</t>
    <phoneticPr fontId="2"/>
  </si>
  <si>
    <t xml:space="preserve">*ref (49), **Rigaku ZSX Primus IV, ***HORIBA XGT-9000 X-ray Analytical Microscope, ****SPring-8. </t>
    <phoneticPr fontId="2"/>
  </si>
  <si>
    <t>50% Condensation Temperature /K (Lodders21*)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</si>
</sst>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"/>
    <numFmt numFmtId="178" formatCode="0.000"/>
    <numFmt numFmtId="179" formatCode="0.0000"/>
    <numFmt numFmtId="180" formatCode="0.00000"/>
  </numFmts>
  <fonts count="11">
    <font>
      <sz val="12"/>
      <color theme="1"/>
      <name val="游ゴシック"/>
      <family val="2"/>
      <charset val="128"/>
      <scheme val="minor"/>
    </font>
    <font>
      <b/>
      <sz val="1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name val="Osaka"/>
      <family val="2"/>
      <charset val="128"/>
    </font>
    <font>
      <sz val="6"/>
      <name val="Osaka"/>
      <family val="2"/>
      <charset val="12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85">
    <xf numFmtId="0" fontId="0" fillId="0" borderId="0" xfId="0">
      <alignment vertical="center"/>
    </xf>
    <xf numFmtId="0" fontId="6" fillId="0" borderId="0" xfId="0" applyFont="1" applyAlignment="1"/>
    <xf numFmtId="0" fontId="6" fillId="0" borderId="0" xfId="1" applyFont="1"/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>
      <alignment vertical="center"/>
    </xf>
    <xf numFmtId="0" fontId="7" fillId="0" borderId="1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1" fontId="6" fillId="0" borderId="0" xfId="1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/>
    <xf numFmtId="177" fontId="6" fillId="0" borderId="0" xfId="1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2" fontId="7" fillId="0" borderId="0" xfId="0" applyNumberFormat="1" applyFont="1" applyFill="1" applyBorder="1" applyAlignment="1"/>
    <xf numFmtId="178" fontId="7" fillId="0" borderId="0" xfId="0" applyNumberFormat="1" applyFont="1" applyFill="1" applyBorder="1" applyAlignment="1"/>
    <xf numFmtId="178" fontId="6" fillId="0" borderId="0" xfId="1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/>
    <xf numFmtId="0" fontId="7" fillId="0" borderId="0" xfId="0" applyFont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0" xfId="1" applyFont="1" applyFill="1"/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/>
    </xf>
    <xf numFmtId="2" fontId="7" fillId="0" borderId="0" xfId="0" applyNumberFormat="1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6" fillId="0" borderId="2" xfId="0" applyFont="1" applyBorder="1" applyAlignment="1"/>
    <xf numFmtId="0" fontId="6" fillId="0" borderId="2" xfId="1" applyFont="1" applyBorder="1"/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7" fillId="0" borderId="0" xfId="0" applyFont="1" applyAlignment="1"/>
    <xf numFmtId="0" fontId="6" fillId="0" borderId="0" xfId="1" applyFont="1" applyAlignment="1"/>
    <xf numFmtId="176" fontId="7" fillId="0" borderId="0" xfId="0" applyNumberFormat="1" applyFont="1" applyAlignment="1"/>
    <xf numFmtId="0" fontId="9" fillId="0" borderId="0" xfId="0" applyFont="1" applyFill="1" applyBorder="1" applyAlignment="1"/>
    <xf numFmtId="0" fontId="7" fillId="0" borderId="0" xfId="0" applyFont="1" applyAlignment="1">
      <alignment horizontal="center"/>
    </xf>
    <xf numFmtId="2" fontId="7" fillId="0" borderId="0" xfId="0" applyNumberFormat="1" applyFont="1" applyAlignment="1"/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>
      <alignment vertical="center"/>
    </xf>
    <xf numFmtId="2" fontId="8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>
      <alignment vertical="center"/>
    </xf>
    <xf numFmtId="2" fontId="7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center"/>
    </xf>
    <xf numFmtId="178" fontId="7" fillId="0" borderId="0" xfId="0" applyNumberFormat="1" applyFont="1" applyAlignment="1">
      <alignment horizontal="center"/>
    </xf>
    <xf numFmtId="179" fontId="7" fillId="0" borderId="0" xfId="0" applyNumberFormat="1" applyFont="1" applyAlignment="1">
      <alignment horizontal="center"/>
    </xf>
    <xf numFmtId="178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1" xfId="1" applyFont="1" applyBorder="1"/>
    <xf numFmtId="0" fontId="7" fillId="0" borderId="1" xfId="0" applyFont="1" applyBorder="1">
      <alignment vertical="center"/>
    </xf>
    <xf numFmtId="176" fontId="7" fillId="0" borderId="1" xfId="0" applyNumberFormat="1" applyFont="1" applyBorder="1">
      <alignment vertical="center"/>
    </xf>
    <xf numFmtId="180" fontId="6" fillId="0" borderId="1" xfId="1" applyNumberFormat="1" applyFont="1" applyFill="1" applyBorder="1" applyAlignment="1">
      <alignment vertical="center"/>
    </xf>
    <xf numFmtId="0" fontId="6" fillId="0" borderId="0" xfId="0" applyFont="1" applyBorder="1" applyAlignment="1"/>
    <xf numFmtId="0" fontId="6" fillId="0" borderId="0" xfId="1" applyFont="1" applyBorder="1"/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標準" xfId="0" builtinId="0"/>
    <cellStyle name="標準 2" xfId="1" xr:uid="{A91089C8-9DDB-894D-9E68-D196CAD9E7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A3B3-4CA5-C04A-879F-CDFEC5001C78}">
  <sheetPr>
    <pageSetUpPr fitToPage="1"/>
  </sheetPr>
  <dimension ref="A1:BN91"/>
  <sheetViews>
    <sheetView tabSelected="1" workbookViewId="0">
      <selection activeCell="B4" sqref="B4"/>
    </sheetView>
  </sheetViews>
  <sheetFormatPr baseColWidth="10" defaultRowHeight="13"/>
  <cols>
    <col min="1" max="1" width="6" style="1" customWidth="1"/>
    <col min="2" max="2" width="11.7109375" style="2" customWidth="1"/>
    <col min="3" max="3" width="5.28515625" style="42" customWidth="1"/>
    <col min="4" max="4" width="8.7109375" style="3" customWidth="1"/>
    <col min="5" max="5" width="5.85546875" style="3" customWidth="1"/>
    <col min="6" max="6" width="8.7109375" style="3" customWidth="1"/>
    <col min="7" max="7" width="7.85546875" style="3" customWidth="1"/>
    <col min="8" max="8" width="5.28515625" style="3" customWidth="1"/>
    <col min="9" max="9" width="6.85546875" style="5" customWidth="1"/>
    <col min="10" max="10" width="5.7109375" style="5" customWidth="1"/>
    <col min="11" max="11" width="9.140625" style="3" customWidth="1"/>
    <col min="12" max="12" width="4.5703125" style="3" customWidth="1"/>
    <col min="13" max="13" width="8" style="3" customWidth="1"/>
    <col min="14" max="14" width="5" style="3" customWidth="1"/>
    <col min="15" max="15" width="9.42578125" style="3" customWidth="1"/>
    <col min="16" max="16" width="6.85546875" style="24" customWidth="1"/>
    <col min="17" max="17" width="6.28515625" style="24" customWidth="1"/>
    <col min="18" max="18" width="6.85546875" style="3" customWidth="1"/>
    <col min="19" max="19" width="6.5703125" style="3" customWidth="1"/>
    <col min="20" max="20" width="7.140625" style="3" customWidth="1"/>
    <col min="21" max="22" width="5.85546875" style="6" customWidth="1"/>
    <col min="23" max="24" width="7" style="3" customWidth="1"/>
    <col min="25" max="25" width="8.85546875" style="3" customWidth="1"/>
    <col min="26" max="26" width="8.140625" style="3" customWidth="1"/>
    <col min="27" max="28" width="5.28515625" style="3" customWidth="1"/>
    <col min="29" max="29" width="5.7109375" style="3" customWidth="1"/>
    <col min="30" max="30" width="3.5703125" style="3" customWidth="1"/>
    <col min="31" max="31" width="3.85546875" style="6" customWidth="1"/>
    <col min="32" max="32" width="9.140625" style="3" customWidth="1"/>
    <col min="33" max="45" width="10.7109375" style="3"/>
    <col min="46" max="54" width="7" style="3" customWidth="1"/>
    <col min="55" max="56" width="10.7109375" style="3"/>
    <col min="57" max="57" width="7.28515625" style="6" customWidth="1"/>
    <col min="58" max="65" width="7.28515625" style="3" customWidth="1"/>
    <col min="66" max="16384" width="10.7109375" style="3"/>
  </cols>
  <sheetData>
    <row r="1" spans="1:66">
      <c r="A1" s="1" t="s">
        <v>114</v>
      </c>
      <c r="C1" s="44"/>
    </row>
    <row r="2" spans="1:66">
      <c r="A2" s="37"/>
      <c r="B2" s="38"/>
      <c r="D2" s="84" t="s">
        <v>85</v>
      </c>
      <c r="E2" s="84"/>
      <c r="F2" s="40" t="s">
        <v>86</v>
      </c>
      <c r="G2" s="82" t="s">
        <v>84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9"/>
      <c r="U2" s="40"/>
      <c r="V2" s="82" t="s">
        <v>117</v>
      </c>
      <c r="W2" s="82"/>
      <c r="X2" s="82"/>
      <c r="Y2" s="82"/>
      <c r="Z2" s="82"/>
      <c r="AA2" s="82"/>
      <c r="AB2" s="82"/>
      <c r="AC2" s="82"/>
      <c r="AD2" s="39"/>
      <c r="AE2" s="57"/>
      <c r="AF2" s="39" t="s">
        <v>113</v>
      </c>
      <c r="AU2" s="7"/>
      <c r="AV2" s="7"/>
      <c r="AW2" s="7"/>
      <c r="AX2" s="7"/>
      <c r="AY2" s="7"/>
      <c r="AZ2" s="7"/>
      <c r="BA2" s="7"/>
      <c r="BB2" s="7"/>
      <c r="BC2" s="7"/>
      <c r="BE2" s="3"/>
      <c r="BN2" s="7"/>
    </row>
    <row r="3" spans="1:66">
      <c r="A3" s="70"/>
      <c r="B3" s="71"/>
      <c r="D3" s="83"/>
      <c r="E3" s="83"/>
      <c r="F3" s="72"/>
      <c r="G3" s="81" t="s">
        <v>115</v>
      </c>
      <c r="H3" s="81"/>
      <c r="I3" s="81"/>
      <c r="J3" s="81"/>
      <c r="K3" s="81"/>
      <c r="L3" s="81"/>
      <c r="M3" s="81"/>
      <c r="N3" s="81"/>
      <c r="O3" s="72"/>
      <c r="P3" s="73"/>
      <c r="Q3" s="73"/>
      <c r="R3" s="72"/>
      <c r="S3" s="72"/>
      <c r="T3" s="72"/>
      <c r="U3" s="53"/>
      <c r="V3" s="81" t="s">
        <v>115</v>
      </c>
      <c r="W3" s="81"/>
      <c r="X3" s="81"/>
      <c r="Y3" s="81"/>
      <c r="Z3" s="81"/>
      <c r="AA3" s="73"/>
      <c r="AB3" s="73"/>
      <c r="AC3" s="73"/>
      <c r="AD3" s="73"/>
      <c r="AE3" s="74"/>
      <c r="AF3" s="72"/>
      <c r="AU3" s="7"/>
      <c r="AV3" s="7"/>
      <c r="AW3" s="7"/>
      <c r="AX3" s="7"/>
      <c r="AY3" s="7"/>
      <c r="AZ3" s="7"/>
      <c r="BA3" s="7"/>
      <c r="BB3" s="7"/>
      <c r="BC3" s="7"/>
      <c r="BE3" s="3"/>
      <c r="BN3" s="7"/>
    </row>
    <row r="4" spans="1:66" s="53" customFormat="1" ht="56">
      <c r="A4" s="75" t="s">
        <v>116</v>
      </c>
      <c r="B4" s="76" t="s">
        <v>127</v>
      </c>
      <c r="C4" s="45"/>
      <c r="D4" s="8" t="s">
        <v>121</v>
      </c>
      <c r="E4" s="8" t="s">
        <v>88</v>
      </c>
      <c r="F4" s="8" t="s">
        <v>121</v>
      </c>
      <c r="G4" s="8" t="s">
        <v>122</v>
      </c>
      <c r="H4" s="8" t="s">
        <v>83</v>
      </c>
      <c r="I4" s="9" t="s">
        <v>125</v>
      </c>
      <c r="J4" s="9" t="s">
        <v>83</v>
      </c>
      <c r="K4" s="8" t="s">
        <v>123</v>
      </c>
      <c r="L4" s="8" t="s">
        <v>83</v>
      </c>
      <c r="M4" s="8" t="s">
        <v>124</v>
      </c>
      <c r="N4" s="8" t="s">
        <v>83</v>
      </c>
      <c r="O4" s="77" t="s">
        <v>118</v>
      </c>
      <c r="P4" s="78" t="s">
        <v>119</v>
      </c>
      <c r="Q4" s="41" t="s">
        <v>83</v>
      </c>
      <c r="R4" s="77" t="s">
        <v>120</v>
      </c>
      <c r="S4" s="8" t="s">
        <v>83</v>
      </c>
      <c r="T4" s="4"/>
      <c r="U4" s="4"/>
      <c r="V4" s="79" t="str">
        <f>F2</f>
        <v>CM</v>
      </c>
      <c r="W4" s="77" t="str">
        <f>G4</f>
        <v>Rigaku**</v>
      </c>
      <c r="X4" s="77" t="str">
        <f>I4</f>
        <v>Horiba***</v>
      </c>
      <c r="Y4" s="77" t="str">
        <f>K4</f>
        <v>BL37XU****</v>
      </c>
      <c r="Z4" s="77" t="str">
        <f>M4</f>
        <v>BL08W****</v>
      </c>
      <c r="AA4" s="77" t="str">
        <f>O4</f>
        <v>TG EMIA_TD#2</v>
      </c>
      <c r="AB4" s="77" t="str">
        <f>P4</f>
        <v>ICPMS_TD#2</v>
      </c>
      <c r="AC4" s="77" t="str">
        <f>R4</f>
        <v>ICPMS_TD#1</v>
      </c>
      <c r="AD4" s="77"/>
      <c r="AE4" s="58"/>
      <c r="AF4" s="72" t="s">
        <v>113</v>
      </c>
      <c r="AU4" s="55"/>
      <c r="AV4" s="55"/>
      <c r="AW4" s="55"/>
      <c r="AX4" s="55"/>
      <c r="AY4" s="55"/>
      <c r="AZ4" s="55"/>
      <c r="BA4" s="55"/>
      <c r="BB4" s="55"/>
      <c r="BC4" s="54"/>
      <c r="BF4" s="55"/>
      <c r="BG4" s="55"/>
      <c r="BH4" s="55"/>
      <c r="BI4" s="55"/>
      <c r="BJ4" s="55"/>
      <c r="BK4" s="55"/>
      <c r="BL4" s="55"/>
      <c r="BM4" s="55"/>
      <c r="BN4" s="54"/>
    </row>
    <row r="5" spans="1:66" ht="17">
      <c r="A5" s="1">
        <v>1</v>
      </c>
      <c r="B5" s="2">
        <v>182</v>
      </c>
      <c r="C5" s="42" t="s">
        <v>0</v>
      </c>
      <c r="D5" s="3">
        <v>18600</v>
      </c>
      <c r="E5" s="3">
        <v>3440</v>
      </c>
      <c r="F5" s="3">
        <v>11500</v>
      </c>
      <c r="G5" s="5"/>
      <c r="O5" s="3">
        <v>9400</v>
      </c>
      <c r="P5" s="11"/>
      <c r="Q5" s="12"/>
      <c r="R5" s="11"/>
      <c r="S5" s="11"/>
      <c r="U5" s="6" t="str">
        <f t="shared" ref="U5:U36" si="0">IF(C5="","",C5)</f>
        <v>H</v>
      </c>
      <c r="V5" s="7">
        <f t="shared" ref="V5:V36" si="1">IF(ISERROR(F5/$D5),"",IF(F5/$D5&gt;0,F5/$D5,""))</f>
        <v>0.61827956989247312</v>
      </c>
      <c r="W5" s="7" t="str">
        <f t="shared" ref="W5:W36" si="2">IF(ISERROR(G5/$D5),"",IF(G5/$D5&gt;0,G5/$D5,""))</f>
        <v/>
      </c>
      <c r="X5" s="7" t="str">
        <f t="shared" ref="X5:X36" si="3">IF(ISERROR(I5/$D5),"",IF(I5/$D5&gt;0,I5/$D5,""))</f>
        <v/>
      </c>
      <c r="Y5" s="7" t="str">
        <f t="shared" ref="Y5:Y36" si="4">IF(ISERROR(K5/$D5),"",IF(K5/$D5&gt;0,K5/$D5,""))</f>
        <v/>
      </c>
      <c r="Z5" s="7" t="str">
        <f t="shared" ref="Z5:Z36" si="5">IF(ISERROR(M5/$D5),"",IF(M5/$D5&gt;0,M5/$D5,""))</f>
        <v/>
      </c>
      <c r="AA5" s="7">
        <f t="shared" ref="AA5:AA36" si="6">IF(ISERROR(O5/$D5),"",IF(O5/$D5&gt;0,O5/$D5,""))</f>
        <v>0.5053763440860215</v>
      </c>
      <c r="AB5" s="7" t="str">
        <f t="shared" ref="AB5:AB36" si="7">IF(ISERROR(P5/$D5),"",IF(P5/$D5&gt;0,P5/$D5,""))</f>
        <v/>
      </c>
      <c r="AC5" s="7" t="str">
        <f t="shared" ref="AC5:AC36" si="8">IF(ISERROR(R5/$D5),"",IF(R5/$D5&gt;0,R5/$D5,""))</f>
        <v/>
      </c>
      <c r="AD5" s="7"/>
      <c r="AE5" s="6" t="str">
        <f>C5</f>
        <v>H</v>
      </c>
      <c r="AT5" s="10"/>
      <c r="AU5" s="7"/>
      <c r="AV5" s="7"/>
      <c r="AW5" s="7"/>
      <c r="AX5" s="7"/>
      <c r="AY5" s="7"/>
      <c r="AZ5" s="7"/>
      <c r="BA5" s="7"/>
      <c r="BB5" s="7"/>
      <c r="BC5" s="7"/>
      <c r="BF5" s="7"/>
      <c r="BG5" s="7"/>
      <c r="BH5" s="7"/>
      <c r="BI5" s="7"/>
      <c r="BJ5" s="7"/>
      <c r="BK5" s="7"/>
      <c r="BL5" s="7"/>
      <c r="BM5" s="7"/>
    </row>
    <row r="6" spans="1:66" ht="17">
      <c r="A6" s="1">
        <v>2</v>
      </c>
      <c r="B6" s="2">
        <v>3</v>
      </c>
      <c r="C6" s="42" t="s">
        <v>1</v>
      </c>
      <c r="D6" s="3">
        <v>9.1699999999999993E-3</v>
      </c>
      <c r="P6" s="12"/>
      <c r="Q6" s="12"/>
      <c r="R6" s="12"/>
      <c r="S6" s="12"/>
      <c r="U6" s="6" t="str">
        <f t="shared" si="0"/>
        <v>He</v>
      </c>
      <c r="V6" s="7" t="str">
        <f t="shared" si="1"/>
        <v/>
      </c>
      <c r="W6" s="7" t="str">
        <f t="shared" si="2"/>
        <v/>
      </c>
      <c r="X6" s="7" t="str">
        <f t="shared" si="3"/>
        <v/>
      </c>
      <c r="Y6" s="7" t="str">
        <f t="shared" si="4"/>
        <v/>
      </c>
      <c r="Z6" s="7" t="str">
        <f t="shared" si="5"/>
        <v/>
      </c>
      <c r="AA6" s="7" t="str">
        <f t="shared" si="6"/>
        <v/>
      </c>
      <c r="AB6" s="7" t="str">
        <f t="shared" si="7"/>
        <v/>
      </c>
      <c r="AC6" s="7" t="str">
        <f t="shared" si="8"/>
        <v/>
      </c>
      <c r="AD6" s="7"/>
      <c r="AE6" s="6" t="str">
        <f t="shared" ref="AE6:AE69" si="9">C6</f>
        <v>He</v>
      </c>
      <c r="AT6" s="10"/>
      <c r="AU6" s="7"/>
      <c r="AV6" s="7"/>
      <c r="AW6" s="7"/>
      <c r="AX6" s="7"/>
      <c r="AY6" s="7"/>
      <c r="AZ6" s="7"/>
      <c r="BA6" s="7"/>
      <c r="BB6" s="7"/>
      <c r="BF6" s="7"/>
      <c r="BG6" s="7"/>
      <c r="BH6" s="7"/>
      <c r="BI6" s="7"/>
      <c r="BJ6" s="7"/>
      <c r="BK6" s="7"/>
      <c r="BL6" s="7"/>
      <c r="BM6" s="7"/>
    </row>
    <row r="7" spans="1:66">
      <c r="A7" s="1">
        <v>3</v>
      </c>
      <c r="B7" s="2">
        <v>1142</v>
      </c>
      <c r="C7" s="42" t="s">
        <v>2</v>
      </c>
      <c r="D7" s="3">
        <v>1.51</v>
      </c>
      <c r="E7" s="3">
        <v>0.12</v>
      </c>
      <c r="F7" s="3">
        <v>1.63</v>
      </c>
      <c r="P7" s="13">
        <v>1.3399110901239464</v>
      </c>
      <c r="Q7" s="13">
        <v>0.11484891816957955</v>
      </c>
      <c r="R7" s="13">
        <v>1.3207109247311086</v>
      </c>
      <c r="S7" s="13">
        <v>0.13627443769735945</v>
      </c>
      <c r="U7" s="6" t="str">
        <f t="shared" si="0"/>
        <v>Li</v>
      </c>
      <c r="V7" s="7">
        <f t="shared" si="1"/>
        <v>1.0794701986754967</v>
      </c>
      <c r="W7" s="7" t="str">
        <f t="shared" si="2"/>
        <v/>
      </c>
      <c r="X7" s="7" t="str">
        <f t="shared" si="3"/>
        <v/>
      </c>
      <c r="Y7" s="7" t="str">
        <f t="shared" si="4"/>
        <v/>
      </c>
      <c r="Z7" s="7" t="str">
        <f t="shared" si="5"/>
        <v/>
      </c>
      <c r="AA7" s="7" t="str">
        <f t="shared" si="6"/>
        <v/>
      </c>
      <c r="AB7" s="7">
        <f t="shared" si="7"/>
        <v>0.88735833783042806</v>
      </c>
      <c r="AC7" s="7">
        <f t="shared" si="8"/>
        <v>0.87464299651066801</v>
      </c>
      <c r="AD7" s="7"/>
      <c r="AE7" s="6" t="str">
        <f t="shared" si="9"/>
        <v>Li</v>
      </c>
      <c r="AF7" s="50" t="s">
        <v>89</v>
      </c>
      <c r="AT7" s="10"/>
      <c r="AU7" s="7"/>
      <c r="AV7" s="7"/>
      <c r="AW7" s="7"/>
      <c r="AX7" s="7"/>
      <c r="AY7" s="7"/>
      <c r="AZ7" s="7"/>
      <c r="BA7" s="7"/>
      <c r="BB7" s="7"/>
      <c r="BF7" s="7"/>
      <c r="BG7" s="7"/>
      <c r="BH7" s="7"/>
      <c r="BI7" s="7"/>
      <c r="BJ7" s="7"/>
      <c r="BK7" s="7"/>
      <c r="BL7" s="7"/>
      <c r="BM7" s="7"/>
    </row>
    <row r="8" spans="1:66">
      <c r="A8" s="1">
        <v>4</v>
      </c>
      <c r="B8" s="2">
        <v>1452</v>
      </c>
      <c r="C8" s="42" t="s">
        <v>3</v>
      </c>
      <c r="D8" s="3">
        <v>2.1999999999999999E-2</v>
      </c>
      <c r="E8" s="3">
        <v>1.6000000000000001E-3</v>
      </c>
      <c r="F8" s="3">
        <v>3.2000000000000001E-2</v>
      </c>
      <c r="P8" s="14">
        <v>1.4364921681505428E-2</v>
      </c>
      <c r="Q8" s="14">
        <v>3.0325147026874478E-3</v>
      </c>
      <c r="R8" s="14">
        <v>2.0972388679326194E-2</v>
      </c>
      <c r="S8" s="14">
        <v>6.683543485475717E-3</v>
      </c>
      <c r="U8" s="6" t="str">
        <f t="shared" si="0"/>
        <v>Be</v>
      </c>
      <c r="V8" s="7">
        <f t="shared" si="1"/>
        <v>1.4545454545454546</v>
      </c>
      <c r="W8" s="7" t="str">
        <f t="shared" si="2"/>
        <v/>
      </c>
      <c r="X8" s="7" t="str">
        <f t="shared" si="3"/>
        <v/>
      </c>
      <c r="Y8" s="7" t="str">
        <f t="shared" si="4"/>
        <v/>
      </c>
      <c r="Z8" s="7" t="str">
        <f t="shared" si="5"/>
        <v/>
      </c>
      <c r="AA8" s="7" t="str">
        <f t="shared" si="6"/>
        <v/>
      </c>
      <c r="AB8" s="7">
        <f t="shared" si="7"/>
        <v>0.65295098552297404</v>
      </c>
      <c r="AC8" s="7">
        <f t="shared" si="8"/>
        <v>0.95329039451482711</v>
      </c>
      <c r="AD8" s="7"/>
      <c r="AE8" s="6" t="str">
        <f t="shared" si="9"/>
        <v>Be</v>
      </c>
      <c r="AF8" s="50" t="s">
        <v>90</v>
      </c>
      <c r="AT8" s="10"/>
      <c r="AU8" s="7"/>
      <c r="AV8" s="7"/>
      <c r="AW8" s="7"/>
      <c r="AX8" s="7"/>
      <c r="AY8" s="7"/>
      <c r="AZ8" s="7"/>
      <c r="BA8" s="7"/>
      <c r="BB8" s="7"/>
      <c r="BF8" s="7"/>
      <c r="BG8" s="7"/>
      <c r="BH8" s="7"/>
      <c r="BI8" s="7"/>
      <c r="BJ8" s="7"/>
      <c r="BK8" s="7"/>
      <c r="BL8" s="7"/>
      <c r="BM8" s="7"/>
    </row>
    <row r="9" spans="1:66">
      <c r="A9" s="1">
        <v>5</v>
      </c>
      <c r="B9" s="2">
        <v>908</v>
      </c>
      <c r="C9" s="42" t="s">
        <v>4</v>
      </c>
      <c r="D9" s="3">
        <v>0.74399999999999999</v>
      </c>
      <c r="E9" s="3">
        <v>0.17199999999999999</v>
      </c>
      <c r="F9" s="3">
        <v>0.46</v>
      </c>
      <c r="P9" s="15"/>
      <c r="Q9" s="15"/>
      <c r="R9" s="15"/>
      <c r="S9" s="15"/>
      <c r="U9" s="6" t="str">
        <f t="shared" si="0"/>
        <v>B</v>
      </c>
      <c r="V9" s="7">
        <f t="shared" si="1"/>
        <v>0.61827956989247312</v>
      </c>
      <c r="W9" s="7" t="str">
        <f t="shared" si="2"/>
        <v/>
      </c>
      <c r="X9" s="7" t="str">
        <f t="shared" si="3"/>
        <v/>
      </c>
      <c r="Y9" s="7" t="str">
        <f t="shared" si="4"/>
        <v/>
      </c>
      <c r="Z9" s="7" t="str">
        <f t="shared" si="5"/>
        <v/>
      </c>
      <c r="AA9" s="7" t="str">
        <f t="shared" si="6"/>
        <v/>
      </c>
      <c r="AB9" s="7" t="str">
        <f t="shared" si="7"/>
        <v/>
      </c>
      <c r="AC9" s="7" t="str">
        <f t="shared" si="8"/>
        <v/>
      </c>
      <c r="AD9" s="7"/>
      <c r="AE9" s="6" t="str">
        <f t="shared" si="9"/>
        <v>B</v>
      </c>
      <c r="AT9" s="10"/>
      <c r="AU9" s="7"/>
      <c r="AV9" s="7"/>
      <c r="AW9" s="7"/>
      <c r="AX9" s="7"/>
      <c r="AY9" s="7"/>
      <c r="AZ9" s="7"/>
      <c r="BA9" s="7"/>
      <c r="BB9" s="7"/>
      <c r="BF9" s="7"/>
      <c r="BG9" s="7"/>
      <c r="BH9" s="7"/>
      <c r="BI9" s="7"/>
      <c r="BJ9" s="7"/>
      <c r="BK9" s="7"/>
      <c r="BL9" s="7"/>
      <c r="BM9" s="7"/>
    </row>
    <row r="10" spans="1:66">
      <c r="A10" s="1">
        <v>6</v>
      </c>
      <c r="B10" s="2">
        <v>40</v>
      </c>
      <c r="C10" s="42" t="s">
        <v>5</v>
      </c>
      <c r="D10" s="3">
        <v>41300</v>
      </c>
      <c r="E10" s="3">
        <v>8400</v>
      </c>
      <c r="F10" s="3">
        <v>23200</v>
      </c>
      <c r="G10" s="5">
        <v>46000</v>
      </c>
      <c r="H10" s="5">
        <v>742.91030127808176</v>
      </c>
      <c r="I10" s="5">
        <v>53686.500000000007</v>
      </c>
      <c r="J10" s="5">
        <v>6990.8849117975988</v>
      </c>
      <c r="O10" s="3">
        <v>46300</v>
      </c>
      <c r="P10" s="15"/>
      <c r="Q10" s="15"/>
      <c r="R10" s="15"/>
      <c r="S10" s="15"/>
      <c r="U10" s="6" t="str">
        <f t="shared" si="0"/>
        <v>C</v>
      </c>
      <c r="V10" s="7">
        <f t="shared" si="1"/>
        <v>0.56174334140435833</v>
      </c>
      <c r="W10" s="7">
        <f t="shared" si="2"/>
        <v>1.1138014527845037</v>
      </c>
      <c r="X10" s="7">
        <f t="shared" si="3"/>
        <v>1.2999152542372883</v>
      </c>
      <c r="Y10" s="7" t="str">
        <f t="shared" si="4"/>
        <v/>
      </c>
      <c r="Z10" s="7" t="str">
        <f t="shared" si="5"/>
        <v/>
      </c>
      <c r="AA10" s="7">
        <f t="shared" si="6"/>
        <v>1.1210653753026634</v>
      </c>
      <c r="AB10" s="7" t="str">
        <f t="shared" si="7"/>
        <v/>
      </c>
      <c r="AC10" s="7" t="str">
        <f t="shared" si="8"/>
        <v/>
      </c>
      <c r="AD10" s="7"/>
      <c r="AE10" s="6" t="str">
        <f t="shared" si="9"/>
        <v>C</v>
      </c>
      <c r="AT10" s="10"/>
      <c r="AU10" s="7"/>
      <c r="AV10" s="7"/>
      <c r="AW10" s="7"/>
      <c r="AX10" s="7"/>
      <c r="AY10" s="7"/>
      <c r="AZ10" s="7"/>
      <c r="BA10" s="7"/>
      <c r="BB10" s="7"/>
      <c r="BF10" s="7"/>
      <c r="BG10" s="7"/>
      <c r="BH10" s="7"/>
      <c r="BI10" s="7"/>
      <c r="BJ10" s="7"/>
      <c r="BK10" s="7"/>
      <c r="BL10" s="7"/>
      <c r="BM10" s="7"/>
    </row>
    <row r="11" spans="1:66" s="46" customFormat="1" ht="17">
      <c r="A11" s="1">
        <v>7</v>
      </c>
      <c r="B11" s="47">
        <v>123</v>
      </c>
      <c r="C11" s="42" t="s">
        <v>6</v>
      </c>
      <c r="D11" s="46">
        <v>2500</v>
      </c>
      <c r="E11" s="46">
        <v>660</v>
      </c>
      <c r="F11" s="46">
        <v>1120</v>
      </c>
      <c r="I11" s="48"/>
      <c r="J11" s="48"/>
      <c r="P11" s="49"/>
      <c r="Q11" s="49"/>
      <c r="R11" s="49"/>
      <c r="S11" s="49"/>
      <c r="U11" s="50" t="str">
        <f t="shared" si="0"/>
        <v>N</v>
      </c>
      <c r="V11" s="51">
        <f t="shared" si="1"/>
        <v>0.44800000000000001</v>
      </c>
      <c r="W11" s="51" t="str">
        <f t="shared" si="2"/>
        <v/>
      </c>
      <c r="X11" s="51" t="str">
        <f t="shared" si="3"/>
        <v/>
      </c>
      <c r="Y11" s="51" t="str">
        <f t="shared" si="4"/>
        <v/>
      </c>
      <c r="Z11" s="51" t="str">
        <f t="shared" si="5"/>
        <v/>
      </c>
      <c r="AA11" s="51" t="str">
        <f t="shared" si="6"/>
        <v/>
      </c>
      <c r="AB11" s="51" t="str">
        <f t="shared" si="7"/>
        <v/>
      </c>
      <c r="AC11" s="51" t="str">
        <f t="shared" si="8"/>
        <v/>
      </c>
      <c r="AD11" s="51"/>
      <c r="AE11" s="6" t="str">
        <f t="shared" si="9"/>
        <v>N</v>
      </c>
      <c r="AF11" s="3"/>
      <c r="AT11" s="52"/>
      <c r="AU11" s="51"/>
      <c r="AV11" s="51"/>
      <c r="AW11" s="51"/>
      <c r="AX11" s="51"/>
      <c r="AY11" s="51"/>
      <c r="AZ11" s="51"/>
      <c r="BA11" s="51"/>
      <c r="BB11" s="51"/>
      <c r="BE11" s="50"/>
      <c r="BF11" s="51"/>
      <c r="BG11" s="51"/>
      <c r="BH11" s="51"/>
      <c r="BI11" s="51"/>
      <c r="BJ11" s="51"/>
      <c r="BK11" s="51"/>
      <c r="BL11" s="51"/>
      <c r="BM11" s="51"/>
    </row>
    <row r="12" spans="1:66" s="46" customFormat="1" ht="17">
      <c r="A12" s="1">
        <v>8</v>
      </c>
      <c r="B12" s="47">
        <v>180</v>
      </c>
      <c r="C12" s="42" t="s">
        <v>7</v>
      </c>
      <c r="D12" s="46">
        <v>453840</v>
      </c>
      <c r="E12" s="46">
        <v>20000</v>
      </c>
      <c r="F12" s="46">
        <v>424100</v>
      </c>
      <c r="G12" s="48">
        <v>395000</v>
      </c>
      <c r="H12" s="48">
        <v>2843.7646639741506</v>
      </c>
      <c r="I12" s="48"/>
      <c r="J12" s="48"/>
      <c r="P12" s="49"/>
      <c r="Q12" s="49"/>
      <c r="R12" s="49"/>
      <c r="S12" s="49"/>
      <c r="U12" s="50" t="str">
        <f t="shared" si="0"/>
        <v>O</v>
      </c>
      <c r="V12" s="51">
        <f t="shared" si="1"/>
        <v>0.93447029790234448</v>
      </c>
      <c r="W12" s="51">
        <f t="shared" si="2"/>
        <v>0.87035078441741587</v>
      </c>
      <c r="X12" s="51" t="str">
        <f t="shared" si="3"/>
        <v/>
      </c>
      <c r="Y12" s="51" t="str">
        <f t="shared" si="4"/>
        <v/>
      </c>
      <c r="Z12" s="51" t="str">
        <f t="shared" si="5"/>
        <v/>
      </c>
      <c r="AA12" s="51" t="str">
        <f t="shared" si="6"/>
        <v/>
      </c>
      <c r="AB12" s="51" t="str">
        <f t="shared" si="7"/>
        <v/>
      </c>
      <c r="AC12" s="51" t="str">
        <f t="shared" si="8"/>
        <v/>
      </c>
      <c r="AD12" s="51"/>
      <c r="AE12" s="6" t="str">
        <f t="shared" si="9"/>
        <v>O</v>
      </c>
      <c r="AF12" s="3"/>
      <c r="AT12" s="52"/>
      <c r="AU12" s="51"/>
      <c r="AV12" s="51"/>
      <c r="AW12" s="51"/>
      <c r="AX12" s="51"/>
      <c r="AY12" s="51"/>
      <c r="AZ12" s="51"/>
      <c r="BA12" s="51"/>
      <c r="BB12" s="51"/>
      <c r="BE12" s="50"/>
      <c r="BF12" s="51"/>
      <c r="BG12" s="51"/>
      <c r="BH12" s="51"/>
      <c r="BI12" s="51"/>
      <c r="BJ12" s="51"/>
      <c r="BK12" s="51"/>
      <c r="BL12" s="51"/>
      <c r="BM12" s="51"/>
    </row>
    <row r="13" spans="1:66" s="46" customFormat="1" ht="17">
      <c r="A13" s="1">
        <v>9</v>
      </c>
      <c r="B13" s="47">
        <v>734</v>
      </c>
      <c r="C13" s="42" t="s">
        <v>8</v>
      </c>
      <c r="D13" s="46">
        <v>92</v>
      </c>
      <c r="E13" s="46">
        <v>40</v>
      </c>
      <c r="F13" s="46">
        <v>52</v>
      </c>
      <c r="I13" s="48"/>
      <c r="J13" s="48"/>
      <c r="P13" s="49"/>
      <c r="Q13" s="49"/>
      <c r="R13" s="49"/>
      <c r="S13" s="49"/>
      <c r="U13" s="50" t="str">
        <f t="shared" si="0"/>
        <v>F</v>
      </c>
      <c r="V13" s="51">
        <f t="shared" si="1"/>
        <v>0.56521739130434778</v>
      </c>
      <c r="W13" s="51" t="str">
        <f t="shared" si="2"/>
        <v/>
      </c>
      <c r="X13" s="51" t="str">
        <f t="shared" si="3"/>
        <v/>
      </c>
      <c r="Y13" s="51" t="str">
        <f t="shared" si="4"/>
        <v/>
      </c>
      <c r="Z13" s="51" t="str">
        <f t="shared" si="5"/>
        <v/>
      </c>
      <c r="AA13" s="51" t="str">
        <f t="shared" si="6"/>
        <v/>
      </c>
      <c r="AB13" s="51" t="str">
        <f t="shared" si="7"/>
        <v/>
      </c>
      <c r="AC13" s="51" t="str">
        <f t="shared" si="8"/>
        <v/>
      </c>
      <c r="AD13" s="51"/>
      <c r="AE13" s="6" t="str">
        <f t="shared" si="9"/>
        <v>F</v>
      </c>
      <c r="AF13" s="3"/>
      <c r="AT13" s="52"/>
      <c r="AU13" s="51"/>
      <c r="AV13" s="51"/>
      <c r="AW13" s="51"/>
      <c r="AX13" s="51"/>
      <c r="AY13" s="51"/>
      <c r="AZ13" s="51"/>
      <c r="BA13" s="51"/>
      <c r="BB13" s="51"/>
      <c r="BE13" s="50"/>
      <c r="BF13" s="51"/>
      <c r="BG13" s="51"/>
      <c r="BH13" s="51"/>
      <c r="BI13" s="51"/>
      <c r="BJ13" s="51"/>
      <c r="BK13" s="51"/>
      <c r="BL13" s="51"/>
      <c r="BM13" s="51"/>
    </row>
    <row r="14" spans="1:66" s="46" customFormat="1" ht="17">
      <c r="A14" s="1">
        <v>10</v>
      </c>
      <c r="B14" s="47">
        <v>9.1</v>
      </c>
      <c r="C14" s="42" t="s">
        <v>9</v>
      </c>
      <c r="D14" s="46">
        <v>1.8000000000000001E-4</v>
      </c>
      <c r="I14" s="48"/>
      <c r="J14" s="48"/>
      <c r="P14" s="49"/>
      <c r="Q14" s="49"/>
      <c r="R14" s="49"/>
      <c r="S14" s="49"/>
      <c r="U14" s="50" t="str">
        <f t="shared" si="0"/>
        <v>Ne</v>
      </c>
      <c r="V14" s="51" t="str">
        <f t="shared" si="1"/>
        <v/>
      </c>
      <c r="W14" s="51" t="str">
        <f t="shared" si="2"/>
        <v/>
      </c>
      <c r="X14" s="51" t="str">
        <f t="shared" si="3"/>
        <v/>
      </c>
      <c r="Y14" s="51" t="str">
        <f t="shared" si="4"/>
        <v/>
      </c>
      <c r="Z14" s="51" t="str">
        <f t="shared" si="5"/>
        <v/>
      </c>
      <c r="AA14" s="51" t="str">
        <f t="shared" si="6"/>
        <v/>
      </c>
      <c r="AB14" s="51" t="str">
        <f t="shared" si="7"/>
        <v/>
      </c>
      <c r="AC14" s="51" t="str">
        <f t="shared" si="8"/>
        <v/>
      </c>
      <c r="AD14" s="51"/>
      <c r="AE14" s="6" t="str">
        <f t="shared" si="9"/>
        <v>Ne</v>
      </c>
      <c r="AF14" s="3"/>
      <c r="AT14" s="52"/>
      <c r="AU14" s="51"/>
      <c r="AV14" s="51"/>
      <c r="AW14" s="51"/>
      <c r="AX14" s="51"/>
      <c r="AY14" s="51"/>
      <c r="AZ14" s="51"/>
      <c r="BA14" s="51"/>
      <c r="BB14" s="51"/>
      <c r="BE14" s="50"/>
      <c r="BF14" s="51"/>
      <c r="BG14" s="51"/>
      <c r="BH14" s="51"/>
      <c r="BI14" s="51"/>
      <c r="BJ14" s="51"/>
      <c r="BK14" s="51"/>
      <c r="BL14" s="51"/>
      <c r="BM14" s="51"/>
    </row>
    <row r="15" spans="1:66">
      <c r="A15" s="1">
        <v>11</v>
      </c>
      <c r="B15" s="2">
        <v>958</v>
      </c>
      <c r="C15" s="42" t="s">
        <v>10</v>
      </c>
      <c r="D15" s="3">
        <v>5100</v>
      </c>
      <c r="E15" s="3">
        <v>500</v>
      </c>
      <c r="F15" s="3">
        <v>4000</v>
      </c>
      <c r="G15" s="5">
        <v>7919.0000000000009</v>
      </c>
      <c r="H15" s="5">
        <v>148.29280508470967</v>
      </c>
      <c r="I15" s="5">
        <v>8170.8393433947394</v>
      </c>
      <c r="J15" s="5">
        <v>261.83033662339585</v>
      </c>
      <c r="P15" s="16">
        <v>5899.5086958151915</v>
      </c>
      <c r="Q15" s="16">
        <v>124.9358585031583</v>
      </c>
      <c r="R15" s="16">
        <v>5155.2164156949166</v>
      </c>
      <c r="S15" s="16">
        <v>108.85947485210642</v>
      </c>
      <c r="U15" s="6" t="str">
        <f t="shared" si="0"/>
        <v>Na</v>
      </c>
      <c r="V15" s="7">
        <f t="shared" si="1"/>
        <v>0.78431372549019607</v>
      </c>
      <c r="W15" s="7">
        <f t="shared" si="2"/>
        <v>1.5527450980392159</v>
      </c>
      <c r="X15" s="7">
        <f t="shared" si="3"/>
        <v>1.6021253614499489</v>
      </c>
      <c r="Y15" s="7" t="str">
        <f t="shared" si="4"/>
        <v/>
      </c>
      <c r="Z15" s="7" t="str">
        <f t="shared" si="5"/>
        <v/>
      </c>
      <c r="AA15" s="7" t="str">
        <f t="shared" si="6"/>
        <v/>
      </c>
      <c r="AB15" s="7">
        <f t="shared" si="7"/>
        <v>1.1567664109441551</v>
      </c>
      <c r="AC15" s="7">
        <f t="shared" si="8"/>
        <v>1.0108267481754738</v>
      </c>
      <c r="AD15" s="7"/>
      <c r="AE15" s="6" t="str">
        <f t="shared" si="9"/>
        <v>Na</v>
      </c>
      <c r="AF15" s="59">
        <v>26.488674643186371</v>
      </c>
      <c r="AT15" s="10"/>
      <c r="AU15" s="7"/>
      <c r="AV15" s="7"/>
      <c r="AW15" s="7"/>
      <c r="AX15" s="7"/>
      <c r="AY15" s="7"/>
      <c r="AZ15" s="7"/>
      <c r="BA15" s="7"/>
      <c r="BB15" s="7"/>
      <c r="BF15" s="7"/>
      <c r="BG15" s="7"/>
      <c r="BH15" s="7"/>
      <c r="BI15" s="7"/>
      <c r="BJ15" s="7"/>
      <c r="BK15" s="7"/>
      <c r="BL15" s="7"/>
      <c r="BM15" s="7"/>
    </row>
    <row r="16" spans="1:66">
      <c r="A16" s="1">
        <v>12</v>
      </c>
      <c r="B16" s="2">
        <v>1336</v>
      </c>
      <c r="C16" s="42" t="s">
        <v>11</v>
      </c>
      <c r="D16" s="3">
        <v>95170</v>
      </c>
      <c r="E16" s="3">
        <v>4000</v>
      </c>
      <c r="F16" s="3">
        <v>119000</v>
      </c>
      <c r="G16" s="5">
        <v>127950</v>
      </c>
      <c r="H16" s="5">
        <v>654.67756815253017</v>
      </c>
      <c r="I16" s="5">
        <v>102192.81491598931</v>
      </c>
      <c r="J16" s="5">
        <v>849.81972100114911</v>
      </c>
      <c r="P16" s="16">
        <v>104221.55205695402</v>
      </c>
      <c r="Q16" s="16">
        <v>1153.4181115495987</v>
      </c>
      <c r="R16" s="16">
        <v>106865.76177973089</v>
      </c>
      <c r="S16" s="16">
        <v>1249.8457855588229</v>
      </c>
      <c r="U16" s="6" t="str">
        <f t="shared" si="0"/>
        <v>Mg</v>
      </c>
      <c r="V16" s="7">
        <f t="shared" si="1"/>
        <v>1.2503940317326889</v>
      </c>
      <c r="W16" s="7">
        <f t="shared" si="2"/>
        <v>1.3444362719344332</v>
      </c>
      <c r="X16" s="7">
        <f t="shared" si="3"/>
        <v>1.0737923181253473</v>
      </c>
      <c r="Y16" s="7" t="str">
        <f t="shared" si="4"/>
        <v/>
      </c>
      <c r="Z16" s="7" t="str">
        <f t="shared" si="5"/>
        <v/>
      </c>
      <c r="AA16" s="7" t="str">
        <f t="shared" si="6"/>
        <v/>
      </c>
      <c r="AB16" s="7">
        <f t="shared" si="7"/>
        <v>1.0951092997473366</v>
      </c>
      <c r="AC16" s="7">
        <f t="shared" si="8"/>
        <v>1.1228933674448975</v>
      </c>
      <c r="AD16" s="7"/>
      <c r="AE16" s="6" t="str">
        <f t="shared" si="9"/>
        <v>Mg</v>
      </c>
      <c r="AF16" s="59">
        <v>119.89382414603446</v>
      </c>
      <c r="AT16" s="10"/>
      <c r="AU16" s="7"/>
      <c r="AV16" s="7"/>
      <c r="AW16" s="7"/>
      <c r="AX16" s="7"/>
      <c r="AY16" s="7"/>
      <c r="AZ16" s="7"/>
      <c r="BA16" s="7"/>
      <c r="BB16" s="7"/>
      <c r="BF16" s="7"/>
      <c r="BG16" s="7"/>
      <c r="BH16" s="7"/>
      <c r="BI16" s="7"/>
      <c r="BJ16" s="7"/>
      <c r="BK16" s="7"/>
      <c r="BL16" s="7"/>
      <c r="BM16" s="7"/>
    </row>
    <row r="17" spans="1:65">
      <c r="A17" s="1">
        <v>13</v>
      </c>
      <c r="B17" s="2">
        <v>1653</v>
      </c>
      <c r="C17" s="42" t="s">
        <v>12</v>
      </c>
      <c r="D17" s="3">
        <v>8370</v>
      </c>
      <c r="E17" s="3">
        <v>600</v>
      </c>
      <c r="F17" s="3">
        <v>11400</v>
      </c>
      <c r="G17" s="5">
        <v>10330</v>
      </c>
      <c r="H17" s="5">
        <v>121.59613776986048</v>
      </c>
      <c r="I17" s="5">
        <v>8036.8252227317835</v>
      </c>
      <c r="J17" s="5">
        <v>95.370867624874307</v>
      </c>
      <c r="P17" s="16">
        <v>8959.0117741912491</v>
      </c>
      <c r="Q17" s="16">
        <v>152.62099191690331</v>
      </c>
      <c r="R17" s="16">
        <v>8636.4293826461071</v>
      </c>
      <c r="S17" s="16">
        <v>150.1717862889783</v>
      </c>
      <c r="U17" s="6" t="str">
        <f t="shared" si="0"/>
        <v>Al</v>
      </c>
      <c r="V17" s="7">
        <f t="shared" si="1"/>
        <v>1.3620071684587813</v>
      </c>
      <c r="W17" s="7">
        <f t="shared" si="2"/>
        <v>1.2341696535244921</v>
      </c>
      <c r="X17" s="7">
        <f t="shared" si="3"/>
        <v>0.96019417236938875</v>
      </c>
      <c r="Y17" s="7" t="str">
        <f t="shared" si="4"/>
        <v/>
      </c>
      <c r="Z17" s="7" t="str">
        <f t="shared" si="5"/>
        <v/>
      </c>
      <c r="AA17" s="7" t="str">
        <f t="shared" si="6"/>
        <v/>
      </c>
      <c r="AB17" s="7">
        <f t="shared" si="7"/>
        <v>1.0703717770837813</v>
      </c>
      <c r="AC17" s="7">
        <f t="shared" si="8"/>
        <v>1.0318314674607056</v>
      </c>
      <c r="AD17" s="7"/>
      <c r="AE17" s="6" t="str">
        <f t="shared" si="9"/>
        <v>Al</v>
      </c>
      <c r="AF17" s="59">
        <v>201.86042947267228</v>
      </c>
      <c r="AT17" s="10"/>
      <c r="AU17" s="7"/>
      <c r="AV17" s="7"/>
      <c r="AW17" s="7"/>
      <c r="AX17" s="7"/>
      <c r="AY17" s="7"/>
      <c r="AZ17" s="7"/>
      <c r="BA17" s="7"/>
      <c r="BB17" s="7"/>
      <c r="BF17" s="7"/>
      <c r="BG17" s="7"/>
      <c r="BH17" s="7"/>
      <c r="BI17" s="7"/>
      <c r="BJ17" s="7"/>
      <c r="BK17" s="7"/>
      <c r="BL17" s="7"/>
      <c r="BM17" s="7"/>
    </row>
    <row r="18" spans="1:65">
      <c r="A18" s="1">
        <v>14</v>
      </c>
      <c r="B18" s="2">
        <v>1310</v>
      </c>
      <c r="C18" s="42" t="s">
        <v>13</v>
      </c>
      <c r="D18" s="3">
        <v>107740</v>
      </c>
      <c r="E18" s="3">
        <v>7200</v>
      </c>
      <c r="F18" s="3">
        <v>132000</v>
      </c>
      <c r="G18" s="5">
        <v>130030</v>
      </c>
      <c r="H18" s="5">
        <v>695.98558399777005</v>
      </c>
      <c r="I18" s="5">
        <v>118545.42440018106</v>
      </c>
      <c r="J18" s="5">
        <v>1027.9628833708782</v>
      </c>
      <c r="P18" s="13"/>
      <c r="Q18" s="13"/>
      <c r="R18" s="13"/>
      <c r="S18" s="13"/>
      <c r="U18" s="6" t="str">
        <f t="shared" si="0"/>
        <v>Si</v>
      </c>
      <c r="V18" s="7">
        <f t="shared" si="1"/>
        <v>1.2251717096714312</v>
      </c>
      <c r="W18" s="7">
        <f t="shared" si="2"/>
        <v>1.2068869500649713</v>
      </c>
      <c r="X18" s="7">
        <f t="shared" si="3"/>
        <v>1.1002916688340547</v>
      </c>
      <c r="Y18" s="7" t="str">
        <f t="shared" si="4"/>
        <v/>
      </c>
      <c r="Z18" s="7" t="str">
        <f t="shared" si="5"/>
        <v/>
      </c>
      <c r="AA18" s="7" t="str">
        <f t="shared" si="6"/>
        <v/>
      </c>
      <c r="AB18" s="7" t="str">
        <f t="shared" si="7"/>
        <v/>
      </c>
      <c r="AC18" s="7" t="str">
        <f t="shared" si="8"/>
        <v/>
      </c>
      <c r="AD18" s="7"/>
      <c r="AE18" s="6" t="str">
        <f t="shared" si="9"/>
        <v>Si</v>
      </c>
      <c r="AT18" s="10"/>
      <c r="AU18" s="7"/>
      <c r="AV18" s="7"/>
      <c r="AW18" s="7"/>
      <c r="AX18" s="7"/>
      <c r="AY18" s="7"/>
      <c r="AZ18" s="7"/>
      <c r="BA18" s="7"/>
      <c r="BB18" s="7"/>
      <c r="BF18" s="7"/>
      <c r="BG18" s="7"/>
      <c r="BH18" s="7"/>
      <c r="BI18" s="7"/>
      <c r="BJ18" s="7"/>
      <c r="BK18" s="7"/>
      <c r="BL18" s="7"/>
      <c r="BM18" s="7"/>
    </row>
    <row r="19" spans="1:65">
      <c r="A19" s="1">
        <v>15</v>
      </c>
      <c r="B19" s="2">
        <v>1229</v>
      </c>
      <c r="C19" s="42" t="s">
        <v>14</v>
      </c>
      <c r="D19" s="3">
        <v>978</v>
      </c>
      <c r="E19" s="3">
        <v>120</v>
      </c>
      <c r="F19" s="3">
        <v>980</v>
      </c>
      <c r="G19" s="5">
        <v>1051</v>
      </c>
      <c r="H19" s="5">
        <v>13.749526617072611</v>
      </c>
      <c r="I19" s="5">
        <v>1026.680331622337</v>
      </c>
      <c r="J19" s="5">
        <v>21.74694932747397</v>
      </c>
      <c r="P19" s="16">
        <v>1585.6516009933237</v>
      </c>
      <c r="Q19" s="16">
        <v>73.193862673323252</v>
      </c>
      <c r="R19" s="16">
        <v>1273.2925325877723</v>
      </c>
      <c r="S19" s="16">
        <v>51.707344217811105</v>
      </c>
      <c r="U19" s="6" t="str">
        <f t="shared" si="0"/>
        <v>P</v>
      </c>
      <c r="V19" s="7">
        <f t="shared" si="1"/>
        <v>1.0020449897750512</v>
      </c>
      <c r="W19" s="7">
        <f t="shared" si="2"/>
        <v>1.074642126789366</v>
      </c>
      <c r="X19" s="7">
        <f t="shared" si="3"/>
        <v>1.0497753902068885</v>
      </c>
      <c r="Y19" s="7" t="str">
        <f t="shared" si="4"/>
        <v/>
      </c>
      <c r="Z19" s="7" t="str">
        <f t="shared" si="5"/>
        <v/>
      </c>
      <c r="AA19" s="7" t="str">
        <f t="shared" si="6"/>
        <v/>
      </c>
      <c r="AB19" s="7">
        <f t="shared" si="7"/>
        <v>1.6213206554123964</v>
      </c>
      <c r="AC19" s="7">
        <f t="shared" si="8"/>
        <v>1.3019351048954726</v>
      </c>
      <c r="AD19" s="7"/>
      <c r="AE19" s="6" t="str">
        <f t="shared" si="9"/>
        <v>P</v>
      </c>
      <c r="AT19" s="10"/>
      <c r="AU19" s="7"/>
      <c r="AV19" s="7"/>
      <c r="AW19" s="7"/>
      <c r="AX19" s="7"/>
      <c r="AY19" s="7"/>
      <c r="AZ19" s="7"/>
      <c r="BA19" s="7"/>
      <c r="BB19" s="7"/>
      <c r="BF19" s="7"/>
      <c r="BG19" s="7"/>
      <c r="BH19" s="7"/>
      <c r="BI19" s="7"/>
      <c r="BJ19" s="7"/>
      <c r="BK19" s="7"/>
      <c r="BL19" s="7"/>
      <c r="BM19" s="7"/>
    </row>
    <row r="20" spans="1:65">
      <c r="A20" s="1">
        <v>16</v>
      </c>
      <c r="B20" s="2">
        <v>664</v>
      </c>
      <c r="C20" s="42" t="s">
        <v>15</v>
      </c>
      <c r="D20" s="3">
        <v>53600</v>
      </c>
      <c r="E20" s="3">
        <v>4400</v>
      </c>
      <c r="F20" s="3">
        <v>30000</v>
      </c>
      <c r="G20" s="5">
        <v>49860</v>
      </c>
      <c r="H20" s="5">
        <v>320.39963177420498</v>
      </c>
      <c r="I20" s="5">
        <v>62606.032209554454</v>
      </c>
      <c r="J20" s="5">
        <v>521.95279073184315</v>
      </c>
      <c r="P20" s="13"/>
      <c r="Q20" s="13"/>
      <c r="R20" s="13"/>
      <c r="S20" s="13"/>
      <c r="U20" s="6" t="str">
        <f t="shared" si="0"/>
        <v>S</v>
      </c>
      <c r="V20" s="7">
        <f t="shared" si="1"/>
        <v>0.55970149253731338</v>
      </c>
      <c r="W20" s="7">
        <f t="shared" si="2"/>
        <v>0.93022388059701488</v>
      </c>
      <c r="X20" s="7">
        <f t="shared" si="3"/>
        <v>1.1680229889842249</v>
      </c>
      <c r="Y20" s="7" t="str">
        <f t="shared" si="4"/>
        <v/>
      </c>
      <c r="Z20" s="7" t="str">
        <f t="shared" si="5"/>
        <v/>
      </c>
      <c r="AA20" s="7" t="str">
        <f t="shared" si="6"/>
        <v/>
      </c>
      <c r="AB20" s="7" t="str">
        <f t="shared" si="7"/>
        <v/>
      </c>
      <c r="AC20" s="7" t="str">
        <f t="shared" si="8"/>
        <v/>
      </c>
      <c r="AD20" s="7"/>
      <c r="AE20" s="6" t="str">
        <f t="shared" si="9"/>
        <v>S</v>
      </c>
      <c r="AT20" s="10"/>
      <c r="AU20" s="7"/>
      <c r="AV20" s="7"/>
      <c r="AW20" s="7"/>
      <c r="AX20" s="7"/>
      <c r="AY20" s="7"/>
      <c r="AZ20" s="7"/>
      <c r="BA20" s="7"/>
      <c r="BB20" s="7"/>
      <c r="BF20" s="7"/>
      <c r="BG20" s="7"/>
      <c r="BH20" s="7"/>
      <c r="BI20" s="7"/>
      <c r="BJ20" s="7"/>
      <c r="BK20" s="7"/>
      <c r="BL20" s="7"/>
      <c r="BM20" s="7"/>
    </row>
    <row r="21" spans="1:65">
      <c r="A21" s="1">
        <v>17</v>
      </c>
      <c r="B21" s="2">
        <v>948</v>
      </c>
      <c r="C21" s="42" t="s">
        <v>16</v>
      </c>
      <c r="D21" s="3">
        <v>717</v>
      </c>
      <c r="E21" s="3">
        <v>270</v>
      </c>
      <c r="F21" s="3">
        <v>470</v>
      </c>
      <c r="G21" s="5">
        <v>776</v>
      </c>
      <c r="H21" s="5">
        <v>21.050247882766065</v>
      </c>
      <c r="P21" s="13"/>
      <c r="Q21" s="13"/>
      <c r="R21" s="13"/>
      <c r="S21" s="13"/>
      <c r="U21" s="6" t="str">
        <f t="shared" si="0"/>
        <v>Cl</v>
      </c>
      <c r="V21" s="7">
        <f t="shared" si="1"/>
        <v>0.6555090655509066</v>
      </c>
      <c r="W21" s="7">
        <f t="shared" si="2"/>
        <v>1.0822873082287308</v>
      </c>
      <c r="X21" s="7" t="str">
        <f t="shared" si="3"/>
        <v/>
      </c>
      <c r="Y21" s="7" t="str">
        <f t="shared" si="4"/>
        <v/>
      </c>
      <c r="Z21" s="7" t="str">
        <f t="shared" si="5"/>
        <v/>
      </c>
      <c r="AA21" s="7" t="str">
        <f t="shared" si="6"/>
        <v/>
      </c>
      <c r="AB21" s="7" t="str">
        <f t="shared" si="7"/>
        <v/>
      </c>
      <c r="AC21" s="7" t="str">
        <f t="shared" si="8"/>
        <v/>
      </c>
      <c r="AD21" s="7"/>
      <c r="AE21" s="6" t="str">
        <f t="shared" si="9"/>
        <v>Cl</v>
      </c>
      <c r="AT21" s="10"/>
      <c r="AU21" s="7"/>
      <c r="AV21" s="7"/>
      <c r="AW21" s="7"/>
      <c r="AX21" s="7"/>
      <c r="AY21" s="7"/>
      <c r="AZ21" s="7"/>
      <c r="BA21" s="7"/>
      <c r="BB21" s="7"/>
      <c r="BF21" s="7"/>
      <c r="BG21" s="7"/>
      <c r="BH21" s="7"/>
      <c r="BI21" s="7"/>
      <c r="BJ21" s="7"/>
      <c r="BK21" s="7"/>
      <c r="BL21" s="7"/>
      <c r="BM21" s="7"/>
    </row>
    <row r="22" spans="1:65" ht="17">
      <c r="A22" s="1">
        <v>18</v>
      </c>
      <c r="B22" s="2">
        <v>47</v>
      </c>
      <c r="C22" s="42" t="s">
        <v>17</v>
      </c>
      <c r="D22" s="3">
        <v>1.33E-3</v>
      </c>
      <c r="P22" s="12"/>
      <c r="Q22" s="12"/>
      <c r="R22" s="12"/>
      <c r="S22" s="12"/>
      <c r="U22" s="6" t="str">
        <f t="shared" si="0"/>
        <v>Ar</v>
      </c>
      <c r="V22" s="7" t="str">
        <f t="shared" si="1"/>
        <v/>
      </c>
      <c r="W22" s="7" t="str">
        <f t="shared" si="2"/>
        <v/>
      </c>
      <c r="X22" s="7" t="str">
        <f t="shared" si="3"/>
        <v/>
      </c>
      <c r="Y22" s="7" t="str">
        <f t="shared" si="4"/>
        <v/>
      </c>
      <c r="Z22" s="7" t="str">
        <f t="shared" si="5"/>
        <v/>
      </c>
      <c r="AA22" s="7" t="str">
        <f t="shared" si="6"/>
        <v/>
      </c>
      <c r="AB22" s="7" t="str">
        <f t="shared" si="7"/>
        <v/>
      </c>
      <c r="AC22" s="7" t="str">
        <f t="shared" si="8"/>
        <v/>
      </c>
      <c r="AD22" s="7"/>
      <c r="AE22" s="6" t="str">
        <f t="shared" si="9"/>
        <v>Ar</v>
      </c>
      <c r="AT22" s="10"/>
      <c r="AU22" s="7"/>
      <c r="AV22" s="7"/>
      <c r="AW22" s="7"/>
      <c r="AX22" s="7"/>
      <c r="AY22" s="7"/>
      <c r="AZ22" s="7"/>
      <c r="BA22" s="7"/>
      <c r="BB22" s="7"/>
      <c r="BF22" s="7"/>
      <c r="BG22" s="7"/>
      <c r="BH22" s="7"/>
      <c r="BI22" s="7"/>
      <c r="BJ22" s="7"/>
      <c r="BK22" s="7"/>
      <c r="BL22" s="7"/>
      <c r="BM22" s="7"/>
    </row>
    <row r="23" spans="1:65">
      <c r="A23" s="1">
        <v>19</v>
      </c>
      <c r="B23" s="2">
        <v>1006</v>
      </c>
      <c r="C23" s="42" t="s">
        <v>18</v>
      </c>
      <c r="D23" s="3">
        <v>539</v>
      </c>
      <c r="E23" s="3">
        <v>48</v>
      </c>
      <c r="F23" s="3">
        <v>410</v>
      </c>
      <c r="G23" s="5">
        <v>579</v>
      </c>
      <c r="H23" s="5">
        <v>22.234218311627526</v>
      </c>
      <c r="I23" s="5">
        <v>359.70303176355691</v>
      </c>
      <c r="J23" s="5">
        <v>6.5476508062001813</v>
      </c>
      <c r="P23" s="16">
        <v>603.60712190538027</v>
      </c>
      <c r="Q23" s="16">
        <v>29.684136592217534</v>
      </c>
      <c r="R23" s="16">
        <v>519.85647518090286</v>
      </c>
      <c r="S23" s="16">
        <v>21.091435307739772</v>
      </c>
      <c r="U23" s="6" t="str">
        <f t="shared" si="0"/>
        <v>K</v>
      </c>
      <c r="V23" s="7">
        <f t="shared" si="1"/>
        <v>0.76066790352504643</v>
      </c>
      <c r="W23" s="7">
        <f t="shared" si="2"/>
        <v>1.0742115027829313</v>
      </c>
      <c r="X23" s="7">
        <f t="shared" si="3"/>
        <v>0.66735256356875117</v>
      </c>
      <c r="Y23" s="7" t="str">
        <f t="shared" si="4"/>
        <v/>
      </c>
      <c r="Z23" s="7" t="str">
        <f t="shared" si="5"/>
        <v/>
      </c>
      <c r="AA23" s="7" t="str">
        <f t="shared" si="6"/>
        <v/>
      </c>
      <c r="AB23" s="7">
        <f t="shared" si="7"/>
        <v>1.1198647901769578</v>
      </c>
      <c r="AC23" s="7">
        <f t="shared" si="8"/>
        <v>0.9644832563653114</v>
      </c>
      <c r="AD23" s="7"/>
      <c r="AE23" s="6" t="str">
        <f t="shared" si="9"/>
        <v>K</v>
      </c>
      <c r="AF23" s="50" t="s">
        <v>91</v>
      </c>
      <c r="AT23" s="10"/>
      <c r="AU23" s="7"/>
      <c r="AV23" s="7"/>
      <c r="AW23" s="7"/>
      <c r="AX23" s="7"/>
      <c r="AY23" s="7"/>
      <c r="AZ23" s="7"/>
      <c r="BA23" s="7"/>
      <c r="BB23" s="7"/>
      <c r="BF23" s="7"/>
      <c r="BG23" s="7"/>
      <c r="BH23" s="7"/>
      <c r="BI23" s="7"/>
      <c r="BJ23" s="7"/>
      <c r="BK23" s="7"/>
      <c r="BL23" s="7"/>
      <c r="BM23" s="7"/>
    </row>
    <row r="24" spans="1:65">
      <c r="A24" s="1">
        <v>20</v>
      </c>
      <c r="B24" s="2">
        <v>1517</v>
      </c>
      <c r="C24" s="42" t="s">
        <v>19</v>
      </c>
      <c r="D24" s="3">
        <v>8840</v>
      </c>
      <c r="E24" s="3">
        <v>700</v>
      </c>
      <c r="F24" s="3">
        <v>12000</v>
      </c>
      <c r="G24" s="5">
        <v>14480</v>
      </c>
      <c r="H24" s="5">
        <v>185.63842132848757</v>
      </c>
      <c r="I24" s="5">
        <v>12144.38285298534</v>
      </c>
      <c r="J24" s="5">
        <v>124.14170388383815</v>
      </c>
      <c r="P24" s="16">
        <v>13742.632690101558</v>
      </c>
      <c r="Q24" s="16">
        <v>431.81650540477625</v>
      </c>
      <c r="R24" s="16">
        <v>16314.580825606055</v>
      </c>
      <c r="S24" s="16">
        <v>386.07838819990496</v>
      </c>
      <c r="U24" s="6" t="str">
        <f t="shared" si="0"/>
        <v>Ca</v>
      </c>
      <c r="V24" s="7">
        <f t="shared" si="1"/>
        <v>1.3574660633484164</v>
      </c>
      <c r="W24" s="7">
        <f t="shared" si="2"/>
        <v>1.6380090497737556</v>
      </c>
      <c r="X24" s="7">
        <f t="shared" si="3"/>
        <v>1.3737989652698348</v>
      </c>
      <c r="Y24" s="7" t="str">
        <f t="shared" si="4"/>
        <v/>
      </c>
      <c r="Z24" s="7" t="str">
        <f t="shared" si="5"/>
        <v/>
      </c>
      <c r="AA24" s="7" t="str">
        <f t="shared" si="6"/>
        <v/>
      </c>
      <c r="AB24" s="7">
        <f t="shared" si="7"/>
        <v>1.5545964581562848</v>
      </c>
      <c r="AC24" s="7">
        <f t="shared" si="8"/>
        <v>1.8455408173762506</v>
      </c>
      <c r="AD24" s="7"/>
      <c r="AE24" s="6" t="str">
        <f t="shared" si="9"/>
        <v>Ca</v>
      </c>
      <c r="AF24" s="50" t="s">
        <v>92</v>
      </c>
      <c r="AT24" s="10"/>
      <c r="AU24" s="7"/>
      <c r="AV24" s="7"/>
      <c r="AW24" s="7"/>
      <c r="AX24" s="7"/>
      <c r="AY24" s="7"/>
      <c r="AZ24" s="7"/>
      <c r="BA24" s="7"/>
      <c r="BB24" s="7"/>
      <c r="BF24" s="7"/>
      <c r="BG24" s="7"/>
      <c r="BH24" s="7"/>
      <c r="BI24" s="7"/>
      <c r="BJ24" s="7"/>
      <c r="BK24" s="7"/>
      <c r="BL24" s="7"/>
      <c r="BM24" s="7"/>
    </row>
    <row r="25" spans="1:65">
      <c r="A25" s="1">
        <v>21</v>
      </c>
      <c r="B25" s="2">
        <v>1659</v>
      </c>
      <c r="C25" s="42" t="s">
        <v>20</v>
      </c>
      <c r="D25" s="3">
        <v>5.83</v>
      </c>
      <c r="E25" s="3">
        <v>0.4</v>
      </c>
      <c r="F25" s="3">
        <v>8.1999999999999993</v>
      </c>
      <c r="P25" s="13">
        <v>6.0238618652706615</v>
      </c>
      <c r="Q25" s="13">
        <v>7.7682674835120549E-2</v>
      </c>
      <c r="R25" s="13">
        <v>6.4451013290751851</v>
      </c>
      <c r="S25" s="13">
        <v>0.36088292556398116</v>
      </c>
      <c r="U25" s="6" t="str">
        <f t="shared" si="0"/>
        <v>Sc</v>
      </c>
      <c r="V25" s="7">
        <f t="shared" si="1"/>
        <v>1.4065180102915951</v>
      </c>
      <c r="W25" s="7" t="str">
        <f t="shared" si="2"/>
        <v/>
      </c>
      <c r="X25" s="7" t="str">
        <f t="shared" si="3"/>
        <v/>
      </c>
      <c r="Y25" s="7" t="str">
        <f t="shared" si="4"/>
        <v/>
      </c>
      <c r="Z25" s="7" t="str">
        <f t="shared" si="5"/>
        <v/>
      </c>
      <c r="AA25" s="7" t="str">
        <f t="shared" si="6"/>
        <v/>
      </c>
      <c r="AB25" s="7">
        <f t="shared" si="7"/>
        <v>1.0332524640258425</v>
      </c>
      <c r="AC25" s="7">
        <f t="shared" si="8"/>
        <v>1.1055062314022617</v>
      </c>
      <c r="AD25" s="7"/>
      <c r="AE25" s="6" t="str">
        <f t="shared" si="9"/>
        <v>Sc</v>
      </c>
      <c r="AF25" s="50" t="s">
        <v>93</v>
      </c>
      <c r="AT25" s="10"/>
      <c r="AU25" s="7"/>
      <c r="AV25" s="7"/>
      <c r="AW25" s="7"/>
      <c r="AX25" s="7"/>
      <c r="AY25" s="7"/>
      <c r="AZ25" s="7"/>
      <c r="BA25" s="7"/>
      <c r="BB25" s="7"/>
      <c r="BF25" s="7"/>
      <c r="BG25" s="7"/>
      <c r="BH25" s="7"/>
      <c r="BI25" s="7"/>
      <c r="BJ25" s="7"/>
      <c r="BK25" s="7"/>
      <c r="BL25" s="7"/>
      <c r="BM25" s="7"/>
    </row>
    <row r="26" spans="1:65">
      <c r="A26" s="1">
        <v>22</v>
      </c>
      <c r="B26" s="2">
        <v>1582</v>
      </c>
      <c r="C26" s="42" t="s">
        <v>21</v>
      </c>
      <c r="D26" s="3">
        <v>450</v>
      </c>
      <c r="E26" s="3">
        <v>30</v>
      </c>
      <c r="F26" s="3">
        <v>610</v>
      </c>
      <c r="G26" s="5">
        <v>497</v>
      </c>
      <c r="H26" s="5">
        <v>34.46379932247568</v>
      </c>
      <c r="I26" s="5">
        <v>424.93411447703517</v>
      </c>
      <c r="J26" s="5">
        <v>4.7797361239635503</v>
      </c>
      <c r="P26" s="25">
        <v>465.71300021068771</v>
      </c>
      <c r="Q26" s="25">
        <v>6.0409216161191184</v>
      </c>
      <c r="R26" s="17">
        <v>479.47936183809645</v>
      </c>
      <c r="S26" s="17">
        <v>4.9596318456794037</v>
      </c>
      <c r="U26" s="6" t="str">
        <f t="shared" si="0"/>
        <v>Ti</v>
      </c>
      <c r="V26" s="7">
        <f t="shared" si="1"/>
        <v>1.3555555555555556</v>
      </c>
      <c r="W26" s="7">
        <f t="shared" si="2"/>
        <v>1.1044444444444443</v>
      </c>
      <c r="X26" s="7">
        <f t="shared" si="3"/>
        <v>0.94429803217118924</v>
      </c>
      <c r="Y26" s="7" t="str">
        <f t="shared" si="4"/>
        <v/>
      </c>
      <c r="Z26" s="7" t="str">
        <f t="shared" si="5"/>
        <v/>
      </c>
      <c r="AA26" s="7" t="str">
        <f t="shared" si="6"/>
        <v/>
      </c>
      <c r="AB26" s="7">
        <f t="shared" si="7"/>
        <v>1.0349177782459726</v>
      </c>
      <c r="AC26" s="7">
        <f t="shared" si="8"/>
        <v>1.0655096929735477</v>
      </c>
      <c r="AD26" s="7"/>
      <c r="AE26" s="6" t="str">
        <f t="shared" si="9"/>
        <v>Ti</v>
      </c>
      <c r="AF26" s="50" t="s">
        <v>94</v>
      </c>
      <c r="AT26" s="10"/>
      <c r="AU26" s="7"/>
      <c r="AV26" s="7"/>
      <c r="AW26" s="7"/>
      <c r="AX26" s="7"/>
      <c r="AY26" s="7"/>
      <c r="AZ26" s="7"/>
      <c r="BA26" s="7"/>
      <c r="BB26" s="7"/>
      <c r="BF26" s="7"/>
      <c r="BG26" s="7"/>
      <c r="BH26" s="7"/>
      <c r="BI26" s="7"/>
      <c r="BJ26" s="7"/>
      <c r="BK26" s="7"/>
      <c r="BL26" s="7"/>
      <c r="BM26" s="7"/>
    </row>
    <row r="27" spans="1:65">
      <c r="A27" s="1">
        <v>23</v>
      </c>
      <c r="B27" s="2">
        <v>1429</v>
      </c>
      <c r="C27" s="42" t="s">
        <v>22</v>
      </c>
      <c r="D27" s="3">
        <v>53.6</v>
      </c>
      <c r="E27" s="3">
        <v>4</v>
      </c>
      <c r="F27" s="3">
        <v>72</v>
      </c>
      <c r="G27" s="5">
        <v>64</v>
      </c>
      <c r="H27" s="5">
        <v>12.590524733645022</v>
      </c>
      <c r="I27" s="36" t="s">
        <v>87</v>
      </c>
      <c r="J27" s="5">
        <v>2.2574287619148574</v>
      </c>
      <c r="P27" s="18">
        <v>57.323300075711323</v>
      </c>
      <c r="Q27" s="18">
        <v>1.9229862198742713</v>
      </c>
      <c r="R27" s="18">
        <v>57.105715121026215</v>
      </c>
      <c r="S27" s="18">
        <v>2.3922651600146492</v>
      </c>
      <c r="U27" s="6" t="str">
        <f t="shared" si="0"/>
        <v>V</v>
      </c>
      <c r="V27" s="7">
        <f t="shared" si="1"/>
        <v>1.3432835820895521</v>
      </c>
      <c r="W27" s="7">
        <f t="shared" si="2"/>
        <v>1.1940298507462686</v>
      </c>
      <c r="X27" s="7" t="str">
        <f t="shared" si="3"/>
        <v/>
      </c>
      <c r="Y27" s="7" t="str">
        <f t="shared" si="4"/>
        <v/>
      </c>
      <c r="Z27" s="7" t="str">
        <f t="shared" si="5"/>
        <v/>
      </c>
      <c r="AA27" s="7" t="str">
        <f t="shared" si="6"/>
        <v/>
      </c>
      <c r="AB27" s="7">
        <f t="shared" si="7"/>
        <v>1.0694645536513305</v>
      </c>
      <c r="AC27" s="7">
        <f t="shared" si="8"/>
        <v>1.0654051328549667</v>
      </c>
      <c r="AD27" s="7"/>
      <c r="AE27" s="6" t="str">
        <f t="shared" si="9"/>
        <v>V</v>
      </c>
      <c r="AF27" s="50" t="s">
        <v>95</v>
      </c>
      <c r="AT27" s="10"/>
      <c r="AU27" s="7"/>
      <c r="AV27" s="7"/>
      <c r="AW27" s="7"/>
      <c r="AX27" s="7"/>
      <c r="AY27" s="7"/>
      <c r="AZ27" s="7"/>
      <c r="BA27" s="7"/>
      <c r="BB27" s="7"/>
      <c r="BF27" s="7"/>
      <c r="BG27" s="7"/>
      <c r="BH27" s="7"/>
      <c r="BI27" s="7"/>
      <c r="BJ27" s="7"/>
      <c r="BK27" s="7"/>
      <c r="BL27" s="7"/>
      <c r="BM27" s="7"/>
    </row>
    <row r="28" spans="1:65">
      <c r="A28" s="1">
        <v>24</v>
      </c>
      <c r="B28" s="2">
        <v>1296</v>
      </c>
      <c r="C28" s="42" t="s">
        <v>23</v>
      </c>
      <c r="D28" s="3">
        <v>2610</v>
      </c>
      <c r="E28" s="3">
        <v>200</v>
      </c>
      <c r="F28" s="3">
        <v>3090</v>
      </c>
      <c r="G28" s="5">
        <v>3447</v>
      </c>
      <c r="H28" s="5">
        <v>70.233532935911256</v>
      </c>
      <c r="I28" s="5">
        <v>2258.7531159862733</v>
      </c>
      <c r="J28" s="5">
        <v>20.69422775291849</v>
      </c>
      <c r="P28" s="16">
        <v>2792.3055605746972</v>
      </c>
      <c r="Q28" s="16">
        <v>38.734394745496886</v>
      </c>
      <c r="R28" s="16">
        <v>2694.8985346141594</v>
      </c>
      <c r="S28" s="16">
        <v>48.336314378924051</v>
      </c>
      <c r="U28" s="6" t="str">
        <f t="shared" si="0"/>
        <v>Cr</v>
      </c>
      <c r="V28" s="7">
        <f t="shared" si="1"/>
        <v>1.1839080459770115</v>
      </c>
      <c r="W28" s="7">
        <f t="shared" si="2"/>
        <v>1.3206896551724139</v>
      </c>
      <c r="X28" s="7">
        <f t="shared" si="3"/>
        <v>0.86542264980316985</v>
      </c>
      <c r="Y28" s="7" t="str">
        <f t="shared" si="4"/>
        <v/>
      </c>
      <c r="Z28" s="7" t="str">
        <f t="shared" si="5"/>
        <v/>
      </c>
      <c r="AA28" s="7" t="str">
        <f t="shared" si="6"/>
        <v/>
      </c>
      <c r="AB28" s="7">
        <f t="shared" si="7"/>
        <v>1.0698488737834089</v>
      </c>
      <c r="AC28" s="7">
        <f t="shared" si="8"/>
        <v>1.0325281741816703</v>
      </c>
      <c r="AD28" s="7"/>
      <c r="AE28" s="6" t="str">
        <f t="shared" si="9"/>
        <v>Cr</v>
      </c>
      <c r="AF28" s="50" t="s">
        <v>96</v>
      </c>
      <c r="AT28" s="10"/>
      <c r="AU28" s="7"/>
      <c r="AV28" s="7"/>
      <c r="AW28" s="7"/>
      <c r="AX28" s="7"/>
      <c r="AY28" s="7"/>
      <c r="AZ28" s="7"/>
      <c r="BA28" s="7"/>
      <c r="BB28" s="7"/>
      <c r="BF28" s="7"/>
      <c r="BG28" s="7"/>
      <c r="BH28" s="7"/>
      <c r="BI28" s="7"/>
      <c r="BJ28" s="7"/>
      <c r="BK28" s="7"/>
      <c r="BL28" s="7"/>
      <c r="BM28" s="7"/>
    </row>
    <row r="29" spans="1:65">
      <c r="A29" s="1">
        <v>25</v>
      </c>
      <c r="B29" s="2">
        <v>1158</v>
      </c>
      <c r="C29" s="42" t="s">
        <v>24</v>
      </c>
      <c r="D29" s="3">
        <v>1896</v>
      </c>
      <c r="E29" s="3">
        <v>160</v>
      </c>
      <c r="F29" s="3">
        <v>1700</v>
      </c>
      <c r="G29" s="5">
        <v>2570</v>
      </c>
      <c r="H29" s="5">
        <v>50.807868889744555</v>
      </c>
      <c r="I29" s="5">
        <v>2173.6698074640462</v>
      </c>
      <c r="J29" s="5">
        <v>19.152914378435547</v>
      </c>
      <c r="P29" s="16">
        <v>2490.2939080829065</v>
      </c>
      <c r="Q29" s="16">
        <v>29.139353962819037</v>
      </c>
      <c r="R29" s="16">
        <v>3000.1571434808893</v>
      </c>
      <c r="S29" s="16">
        <v>38.467373729519004</v>
      </c>
      <c r="U29" s="6" t="str">
        <f t="shared" si="0"/>
        <v>Mn</v>
      </c>
      <c r="V29" s="7">
        <f t="shared" si="1"/>
        <v>0.8966244725738397</v>
      </c>
      <c r="W29" s="7">
        <f t="shared" si="2"/>
        <v>1.3554852320675106</v>
      </c>
      <c r="X29" s="7">
        <f t="shared" si="3"/>
        <v>1.1464503203924294</v>
      </c>
      <c r="Y29" s="7" t="str">
        <f t="shared" si="4"/>
        <v/>
      </c>
      <c r="Z29" s="7" t="str">
        <f t="shared" si="5"/>
        <v/>
      </c>
      <c r="AA29" s="7" t="str">
        <f t="shared" si="6"/>
        <v/>
      </c>
      <c r="AB29" s="7">
        <f t="shared" si="7"/>
        <v>1.3134461540521658</v>
      </c>
      <c r="AC29" s="7">
        <f t="shared" si="8"/>
        <v>1.5823613625954058</v>
      </c>
      <c r="AD29" s="7"/>
      <c r="AE29" s="6" t="str">
        <f t="shared" si="9"/>
        <v>Mn</v>
      </c>
      <c r="AF29" s="50" t="s">
        <v>97</v>
      </c>
      <c r="AT29" s="10"/>
      <c r="AU29" s="7"/>
      <c r="AV29" s="7"/>
      <c r="AW29" s="7"/>
      <c r="AX29" s="7"/>
      <c r="AY29" s="7"/>
      <c r="AZ29" s="7"/>
      <c r="BA29" s="7"/>
      <c r="BB29" s="7"/>
      <c r="BF29" s="7"/>
      <c r="BG29" s="7"/>
      <c r="BH29" s="7"/>
      <c r="BI29" s="7"/>
      <c r="BJ29" s="7"/>
      <c r="BK29" s="7"/>
      <c r="BL29" s="7"/>
      <c r="BM29" s="7"/>
    </row>
    <row r="30" spans="1:65" s="30" customFormat="1">
      <c r="A30" s="28">
        <v>26</v>
      </c>
      <c r="B30" s="29">
        <v>1334</v>
      </c>
      <c r="C30" s="43" t="s">
        <v>25</v>
      </c>
      <c r="D30" s="30">
        <v>185620</v>
      </c>
      <c r="E30" s="30">
        <v>13000</v>
      </c>
      <c r="F30" s="30">
        <v>211000</v>
      </c>
      <c r="G30" s="31">
        <v>187710</v>
      </c>
      <c r="H30" s="31">
        <v>1374.855593399564</v>
      </c>
      <c r="I30" s="31">
        <v>180307.90635735006</v>
      </c>
      <c r="J30" s="31">
        <v>1414.5597708713985</v>
      </c>
      <c r="P30" s="16">
        <v>202216.54837287578</v>
      </c>
      <c r="Q30" s="16">
        <v>2242.4424105065277</v>
      </c>
      <c r="R30" s="16">
        <v>194924.72676714542</v>
      </c>
      <c r="S30" s="16">
        <v>2130.1906787818311</v>
      </c>
      <c r="U30" s="32" t="str">
        <f t="shared" si="0"/>
        <v>Fe</v>
      </c>
      <c r="V30" s="33">
        <f t="shared" si="1"/>
        <v>1.1367309557159788</v>
      </c>
      <c r="W30" s="33">
        <f t="shared" si="2"/>
        <v>1.0112595625471392</v>
      </c>
      <c r="X30" s="33">
        <f t="shared" si="3"/>
        <v>0.9713818896527856</v>
      </c>
      <c r="Y30" s="33" t="str">
        <f t="shared" si="4"/>
        <v/>
      </c>
      <c r="Z30" s="33" t="str">
        <f t="shared" si="5"/>
        <v/>
      </c>
      <c r="AA30" s="33" t="str">
        <f t="shared" si="6"/>
        <v/>
      </c>
      <c r="AB30" s="33">
        <f t="shared" si="7"/>
        <v>1.0894114231918748</v>
      </c>
      <c r="AC30" s="33">
        <f t="shared" si="8"/>
        <v>1.0501278244108685</v>
      </c>
      <c r="AD30" s="33"/>
      <c r="AE30" s="6" t="str">
        <f t="shared" si="9"/>
        <v>Fe</v>
      </c>
      <c r="AF30" s="50" t="s">
        <v>98</v>
      </c>
      <c r="AT30" s="34"/>
      <c r="AU30" s="33"/>
      <c r="AV30" s="33"/>
      <c r="AW30" s="33"/>
      <c r="AX30" s="33"/>
      <c r="AY30" s="33"/>
      <c r="AZ30" s="33"/>
      <c r="BA30" s="33"/>
      <c r="BB30" s="33"/>
      <c r="BE30" s="32"/>
      <c r="BF30" s="33"/>
      <c r="BG30" s="33"/>
      <c r="BH30" s="33"/>
      <c r="BI30" s="33"/>
      <c r="BJ30" s="33"/>
      <c r="BK30" s="33"/>
      <c r="BL30" s="33"/>
      <c r="BM30" s="33"/>
    </row>
    <row r="31" spans="1:65">
      <c r="A31" s="1">
        <v>27</v>
      </c>
      <c r="B31" s="2">
        <v>1352</v>
      </c>
      <c r="C31" s="42" t="s">
        <v>26</v>
      </c>
      <c r="D31" s="3">
        <v>508</v>
      </c>
      <c r="E31" s="3">
        <v>30</v>
      </c>
      <c r="F31" s="3">
        <v>560</v>
      </c>
      <c r="G31" s="5">
        <v>599</v>
      </c>
      <c r="H31" s="5">
        <v>16.988788291267671</v>
      </c>
      <c r="P31" s="16">
        <v>587.01443705286408</v>
      </c>
      <c r="Q31" s="16">
        <v>8.7409239696545562</v>
      </c>
      <c r="R31" s="16">
        <v>549.06552103804825</v>
      </c>
      <c r="S31" s="16">
        <v>7.5244871956743467</v>
      </c>
      <c r="U31" s="6" t="str">
        <f t="shared" si="0"/>
        <v>Co</v>
      </c>
      <c r="V31" s="7">
        <f t="shared" si="1"/>
        <v>1.1023622047244095</v>
      </c>
      <c r="W31" s="7">
        <f t="shared" si="2"/>
        <v>1.1791338582677164</v>
      </c>
      <c r="X31" s="7" t="str">
        <f t="shared" si="3"/>
        <v/>
      </c>
      <c r="Y31" s="7" t="str">
        <f t="shared" si="4"/>
        <v/>
      </c>
      <c r="Z31" s="7" t="str">
        <f t="shared" si="5"/>
        <v/>
      </c>
      <c r="AA31" s="7" t="str">
        <f t="shared" si="6"/>
        <v/>
      </c>
      <c r="AB31" s="7">
        <f t="shared" si="7"/>
        <v>1.1555402304190239</v>
      </c>
      <c r="AC31" s="7">
        <f t="shared" si="8"/>
        <v>1.0808376398386776</v>
      </c>
      <c r="AD31" s="7"/>
      <c r="AE31" s="6" t="str">
        <f t="shared" si="9"/>
        <v>Co</v>
      </c>
      <c r="AF31" s="50" t="s">
        <v>99</v>
      </c>
      <c r="AT31" s="10"/>
      <c r="AU31" s="7"/>
      <c r="AV31" s="7"/>
      <c r="AW31" s="7"/>
      <c r="AX31" s="7"/>
      <c r="AY31" s="7"/>
      <c r="AZ31" s="7"/>
      <c r="BA31" s="7"/>
      <c r="BB31" s="7"/>
      <c r="BF31" s="7"/>
      <c r="BG31" s="7"/>
      <c r="BH31" s="7"/>
      <c r="BI31" s="7"/>
      <c r="BJ31" s="7"/>
      <c r="BK31" s="7"/>
      <c r="BL31" s="7"/>
      <c r="BM31" s="7"/>
    </row>
    <row r="32" spans="1:65">
      <c r="A32" s="1">
        <v>28</v>
      </c>
      <c r="B32" s="2">
        <v>1353</v>
      </c>
      <c r="C32" s="42" t="s">
        <v>27</v>
      </c>
      <c r="D32" s="3">
        <v>10950</v>
      </c>
      <c r="E32" s="3">
        <v>700</v>
      </c>
      <c r="F32" s="3">
        <v>12500</v>
      </c>
      <c r="G32" s="5">
        <v>11459</v>
      </c>
      <c r="H32" s="5">
        <v>56.612784305886144</v>
      </c>
      <c r="I32" s="5">
        <v>10245.382257459887</v>
      </c>
      <c r="J32" s="5">
        <v>83.108085230903399</v>
      </c>
      <c r="P32" s="16">
        <v>12229.256542516356</v>
      </c>
      <c r="Q32" s="16">
        <v>153.49354758289601</v>
      </c>
      <c r="R32" s="16">
        <v>11789.072131422994</v>
      </c>
      <c r="S32" s="16">
        <v>141.85801897872599</v>
      </c>
      <c r="U32" s="6" t="str">
        <f t="shared" si="0"/>
        <v>Ni</v>
      </c>
      <c r="V32" s="7">
        <f t="shared" si="1"/>
        <v>1.1415525114155252</v>
      </c>
      <c r="W32" s="7">
        <f t="shared" si="2"/>
        <v>1.0464840182648403</v>
      </c>
      <c r="X32" s="7">
        <f t="shared" si="3"/>
        <v>0.93565134771323166</v>
      </c>
      <c r="Y32" s="7" t="str">
        <f t="shared" si="4"/>
        <v/>
      </c>
      <c r="Z32" s="7" t="str">
        <f t="shared" si="5"/>
        <v/>
      </c>
      <c r="AA32" s="7" t="str">
        <f t="shared" si="6"/>
        <v/>
      </c>
      <c r="AB32" s="7">
        <f t="shared" si="7"/>
        <v>1.116827081508343</v>
      </c>
      <c r="AC32" s="7">
        <f t="shared" si="8"/>
        <v>1.0766275919107757</v>
      </c>
      <c r="AD32" s="7"/>
      <c r="AE32" s="6" t="str">
        <f t="shared" si="9"/>
        <v>Ni</v>
      </c>
      <c r="AF32" s="50" t="s">
        <v>100</v>
      </c>
      <c r="AT32" s="10"/>
      <c r="AU32" s="7"/>
      <c r="AV32" s="7"/>
      <c r="AW32" s="7"/>
      <c r="AX32" s="7"/>
      <c r="AY32" s="7"/>
      <c r="AZ32" s="7"/>
      <c r="BA32" s="7"/>
      <c r="BB32" s="7"/>
      <c r="BF32" s="7"/>
      <c r="BG32" s="7"/>
      <c r="BH32" s="7"/>
      <c r="BI32" s="7"/>
      <c r="BJ32" s="7"/>
      <c r="BK32" s="7"/>
      <c r="BL32" s="7"/>
      <c r="BM32" s="7"/>
    </row>
    <row r="33" spans="1:65">
      <c r="A33" s="1">
        <v>29</v>
      </c>
      <c r="B33" s="2">
        <v>1037</v>
      </c>
      <c r="C33" s="42" t="s">
        <v>28</v>
      </c>
      <c r="D33" s="3">
        <v>130</v>
      </c>
      <c r="E33" s="3">
        <v>20</v>
      </c>
      <c r="F33" s="3">
        <v>129</v>
      </c>
      <c r="G33" s="5">
        <v>111</v>
      </c>
      <c r="H33" s="5">
        <v>5.3393334629698401</v>
      </c>
      <c r="I33" s="5">
        <v>166.08393948612996</v>
      </c>
      <c r="J33" s="5">
        <v>4.7591144383605277</v>
      </c>
      <c r="P33" s="16">
        <v>156.09132234955669</v>
      </c>
      <c r="Q33" s="16">
        <v>3.9999277522070118</v>
      </c>
      <c r="R33" s="16">
        <v>133.13375939031241</v>
      </c>
      <c r="S33" s="16">
        <v>4.7086891809236411</v>
      </c>
      <c r="U33" s="6" t="str">
        <f t="shared" si="0"/>
        <v>Cu</v>
      </c>
      <c r="V33" s="7">
        <f t="shared" si="1"/>
        <v>0.99230769230769234</v>
      </c>
      <c r="W33" s="7">
        <f t="shared" si="2"/>
        <v>0.85384615384615381</v>
      </c>
      <c r="X33" s="7">
        <f t="shared" si="3"/>
        <v>1.2775687652779228</v>
      </c>
      <c r="Y33" s="7" t="str">
        <f t="shared" si="4"/>
        <v/>
      </c>
      <c r="Z33" s="7" t="str">
        <f t="shared" si="5"/>
        <v/>
      </c>
      <c r="AA33" s="7" t="str">
        <f t="shared" si="6"/>
        <v/>
      </c>
      <c r="AB33" s="7">
        <f t="shared" si="7"/>
        <v>1.2007024796119745</v>
      </c>
      <c r="AC33" s="7">
        <f t="shared" si="8"/>
        <v>1.0241058414639417</v>
      </c>
      <c r="AD33" s="7"/>
      <c r="AE33" s="6" t="str">
        <f t="shared" si="9"/>
        <v>Cu</v>
      </c>
      <c r="AF33" s="59">
        <v>15.079021396859002</v>
      </c>
      <c r="AT33" s="10"/>
      <c r="AU33" s="7"/>
      <c r="AV33" s="7"/>
      <c r="AW33" s="7"/>
      <c r="AX33" s="7"/>
      <c r="AY33" s="7"/>
      <c r="AZ33" s="7"/>
      <c r="BA33" s="7"/>
      <c r="BB33" s="7"/>
      <c r="BF33" s="7"/>
      <c r="BG33" s="7"/>
      <c r="BH33" s="7"/>
      <c r="BI33" s="7"/>
      <c r="BJ33" s="7"/>
      <c r="BK33" s="7"/>
      <c r="BL33" s="7"/>
      <c r="BM33" s="7"/>
    </row>
    <row r="34" spans="1:65">
      <c r="A34" s="1">
        <v>30</v>
      </c>
      <c r="B34" s="2">
        <v>726</v>
      </c>
      <c r="C34" s="42" t="s">
        <v>29</v>
      </c>
      <c r="D34" s="3">
        <v>311</v>
      </c>
      <c r="E34" s="3">
        <v>20</v>
      </c>
      <c r="F34" s="3">
        <v>177</v>
      </c>
      <c r="G34" s="5">
        <v>343</v>
      </c>
      <c r="H34" s="5">
        <v>5.8841634081708447</v>
      </c>
      <c r="I34" s="5">
        <v>311.64722924606889</v>
      </c>
      <c r="J34" s="5">
        <v>3.1209593376162115</v>
      </c>
      <c r="K34" s="3">
        <v>324</v>
      </c>
      <c r="L34" s="3">
        <v>16</v>
      </c>
      <c r="P34" s="16">
        <v>351.85575913961958</v>
      </c>
      <c r="Q34" s="16">
        <v>9.0047036629968709</v>
      </c>
      <c r="R34" s="16">
        <v>337.57848569020553</v>
      </c>
      <c r="S34" s="16">
        <v>9.8649753977965311</v>
      </c>
      <c r="U34" s="6" t="str">
        <f t="shared" si="0"/>
        <v>Zn</v>
      </c>
      <c r="V34" s="7">
        <f t="shared" si="1"/>
        <v>0.56913183279742763</v>
      </c>
      <c r="W34" s="7">
        <f t="shared" si="2"/>
        <v>1.1028938906752412</v>
      </c>
      <c r="X34" s="7">
        <f t="shared" si="3"/>
        <v>1.0020811229777136</v>
      </c>
      <c r="Y34" s="7">
        <f t="shared" si="4"/>
        <v>1.0418006430868167</v>
      </c>
      <c r="Z34" s="7" t="str">
        <f t="shared" si="5"/>
        <v/>
      </c>
      <c r="AA34" s="7" t="str">
        <f t="shared" si="6"/>
        <v/>
      </c>
      <c r="AB34" s="7">
        <f t="shared" si="7"/>
        <v>1.1313690004489376</v>
      </c>
      <c r="AC34" s="7">
        <f t="shared" si="8"/>
        <v>1.085461368778796</v>
      </c>
      <c r="AD34" s="7"/>
      <c r="AE34" s="6" t="str">
        <f t="shared" si="9"/>
        <v>Zn</v>
      </c>
      <c r="AF34" s="50" t="s">
        <v>101</v>
      </c>
      <c r="AT34" s="10"/>
      <c r="AU34" s="7"/>
      <c r="AV34" s="7"/>
      <c r="AW34" s="7"/>
      <c r="AX34" s="7"/>
      <c r="AY34" s="7"/>
      <c r="AZ34" s="7"/>
      <c r="BA34" s="7"/>
      <c r="BB34" s="7"/>
      <c r="BF34" s="7"/>
      <c r="BG34" s="7"/>
      <c r="BH34" s="7"/>
      <c r="BI34" s="7"/>
      <c r="BJ34" s="7"/>
      <c r="BK34" s="7"/>
      <c r="BL34" s="7"/>
      <c r="BM34" s="7"/>
    </row>
    <row r="35" spans="1:65">
      <c r="A35" s="1">
        <v>31</v>
      </c>
      <c r="B35" s="2">
        <v>968</v>
      </c>
      <c r="C35" s="42" t="s">
        <v>30</v>
      </c>
      <c r="D35" s="3">
        <v>9.4499999999999993</v>
      </c>
      <c r="E35" s="3">
        <v>0.7</v>
      </c>
      <c r="F35" s="3">
        <v>7.5</v>
      </c>
      <c r="K35" s="3">
        <v>9.9</v>
      </c>
      <c r="L35" s="3">
        <v>1.8</v>
      </c>
      <c r="P35" s="13">
        <v>9.9936466892302178</v>
      </c>
      <c r="Q35" s="13">
        <v>0.40201069660142741</v>
      </c>
      <c r="R35" s="13">
        <v>9.5170463265206227</v>
      </c>
      <c r="S35" s="13">
        <v>0.5248738030555159</v>
      </c>
      <c r="U35" s="6" t="str">
        <f t="shared" si="0"/>
        <v>Ga</v>
      </c>
      <c r="V35" s="7">
        <f t="shared" si="1"/>
        <v>0.79365079365079372</v>
      </c>
      <c r="W35" s="7" t="str">
        <f t="shared" si="2"/>
        <v/>
      </c>
      <c r="X35" s="7" t="str">
        <f t="shared" si="3"/>
        <v/>
      </c>
      <c r="Y35" s="7">
        <f t="shared" si="4"/>
        <v>1.0476190476190477</v>
      </c>
      <c r="Z35" s="7" t="str">
        <f t="shared" si="5"/>
        <v/>
      </c>
      <c r="AA35" s="7" t="str">
        <f t="shared" si="6"/>
        <v/>
      </c>
      <c r="AB35" s="7">
        <f t="shared" si="7"/>
        <v>1.0575287501830919</v>
      </c>
      <c r="AC35" s="7">
        <f t="shared" si="8"/>
        <v>1.0070948493672618</v>
      </c>
      <c r="AD35" s="7"/>
      <c r="AE35" s="6" t="str">
        <f t="shared" si="9"/>
        <v>Ga</v>
      </c>
      <c r="AF35" s="50" t="s">
        <v>102</v>
      </c>
      <c r="AT35" s="10"/>
      <c r="AU35" s="7"/>
      <c r="AV35" s="7"/>
      <c r="AW35" s="7"/>
      <c r="AX35" s="7"/>
      <c r="AY35" s="7"/>
      <c r="AZ35" s="7"/>
      <c r="BA35" s="7"/>
      <c r="BB35" s="7"/>
      <c r="BF35" s="7"/>
      <c r="BG35" s="7"/>
      <c r="BH35" s="7"/>
      <c r="BI35" s="7"/>
      <c r="BJ35" s="7"/>
      <c r="BK35" s="7"/>
      <c r="BL35" s="7"/>
      <c r="BM35" s="7"/>
    </row>
    <row r="36" spans="1:65">
      <c r="A36" s="1">
        <v>32</v>
      </c>
      <c r="B36" s="2">
        <v>883</v>
      </c>
      <c r="C36" s="42" t="s">
        <v>31</v>
      </c>
      <c r="D36" s="3">
        <v>33.4</v>
      </c>
      <c r="E36" s="3">
        <v>3</v>
      </c>
      <c r="F36" s="3">
        <v>24</v>
      </c>
      <c r="K36" s="3">
        <v>32.700000000000003</v>
      </c>
      <c r="L36" s="3">
        <v>1.8</v>
      </c>
      <c r="P36" s="26"/>
      <c r="Q36" s="26"/>
      <c r="R36" s="19"/>
      <c r="S36" s="19"/>
      <c r="U36" s="6" t="str">
        <f t="shared" si="0"/>
        <v>Ge</v>
      </c>
      <c r="V36" s="7">
        <f t="shared" si="1"/>
        <v>0.71856287425149701</v>
      </c>
      <c r="W36" s="7" t="str">
        <f t="shared" si="2"/>
        <v/>
      </c>
      <c r="X36" s="7" t="str">
        <f t="shared" si="3"/>
        <v/>
      </c>
      <c r="Y36" s="7">
        <f t="shared" si="4"/>
        <v>0.97904191616766478</v>
      </c>
      <c r="Z36" s="7" t="str">
        <f t="shared" si="5"/>
        <v/>
      </c>
      <c r="AA36" s="7" t="str">
        <f t="shared" si="6"/>
        <v/>
      </c>
      <c r="AB36" s="7" t="str">
        <f t="shared" si="7"/>
        <v/>
      </c>
      <c r="AC36" s="7" t="str">
        <f t="shared" si="8"/>
        <v/>
      </c>
      <c r="AD36" s="7"/>
      <c r="AE36" s="6" t="str">
        <f t="shared" si="9"/>
        <v>Ge</v>
      </c>
      <c r="AT36" s="10"/>
      <c r="AU36" s="7"/>
      <c r="AV36" s="7"/>
      <c r="AW36" s="7"/>
      <c r="AX36" s="7"/>
      <c r="AY36" s="7"/>
      <c r="AZ36" s="7"/>
      <c r="BA36" s="7"/>
      <c r="BB36" s="7"/>
      <c r="BF36" s="7"/>
      <c r="BG36" s="7"/>
      <c r="BH36" s="7"/>
      <c r="BI36" s="7"/>
      <c r="BJ36" s="7"/>
      <c r="BK36" s="7"/>
      <c r="BL36" s="7"/>
      <c r="BM36" s="7"/>
    </row>
    <row r="37" spans="1:65">
      <c r="A37" s="1">
        <v>33</v>
      </c>
      <c r="B37" s="2">
        <v>1065</v>
      </c>
      <c r="C37" s="42" t="s">
        <v>32</v>
      </c>
      <c r="D37" s="3">
        <v>1.77</v>
      </c>
      <c r="E37" s="3">
        <v>0.16</v>
      </c>
      <c r="F37" s="3">
        <v>1.8</v>
      </c>
      <c r="P37" s="13">
        <v>1.8837364687748983</v>
      </c>
      <c r="Q37" s="13">
        <v>6.1160205098785038E-2</v>
      </c>
      <c r="R37" s="13">
        <v>1.8304354941882213</v>
      </c>
      <c r="S37" s="13">
        <v>5.2235547809165131E-2</v>
      </c>
      <c r="U37" s="6" t="str">
        <f t="shared" ref="U37:U68" si="10">IF(C37="","",C37)</f>
        <v>As</v>
      </c>
      <c r="V37" s="7">
        <f t="shared" ref="V37:V68" si="11">IF(ISERROR(F37/$D37),"",IF(F37/$D37&gt;0,F37/$D37,""))</f>
        <v>1.0169491525423728</v>
      </c>
      <c r="W37" s="7" t="str">
        <f t="shared" ref="W37:W68" si="12">IF(ISERROR(G37/$D37),"",IF(G37/$D37&gt;0,G37/$D37,""))</f>
        <v/>
      </c>
      <c r="X37" s="7" t="str">
        <f t="shared" ref="X37:X68" si="13">IF(ISERROR(I37/$D37),"",IF(I37/$D37&gt;0,I37/$D37,""))</f>
        <v/>
      </c>
      <c r="Y37" s="7" t="str">
        <f t="shared" ref="Y37:Y68" si="14">IF(ISERROR(K37/$D37),"",IF(K37/$D37&gt;0,K37/$D37,""))</f>
        <v/>
      </c>
      <c r="Z37" s="7" t="str">
        <f t="shared" ref="Z37:Z68" si="15">IF(ISERROR(M37/$D37),"",IF(M37/$D37&gt;0,M37/$D37,""))</f>
        <v/>
      </c>
      <c r="AA37" s="7" t="str">
        <f t="shared" ref="AA37:AA68" si="16">IF(ISERROR(O37/$D37),"",IF(O37/$D37&gt;0,O37/$D37,""))</f>
        <v/>
      </c>
      <c r="AB37" s="7">
        <f t="shared" ref="AB37:AB68" si="17">IF(ISERROR(P37/$D37),"",IF(P37/$D37&gt;0,P37/$D37,""))</f>
        <v>1.0642578919632193</v>
      </c>
      <c r="AC37" s="7">
        <f t="shared" ref="AC37:AC68" si="18">IF(ISERROR(R37/$D37),"",IF(R37/$D37&gt;0,R37/$D37,""))</f>
        <v>1.034144346998995</v>
      </c>
      <c r="AD37" s="7"/>
      <c r="AE37" s="6" t="str">
        <f t="shared" si="9"/>
        <v>As</v>
      </c>
      <c r="AF37" s="60">
        <v>0.5171191154677115</v>
      </c>
      <c r="AT37" s="10"/>
      <c r="AU37" s="7"/>
      <c r="AV37" s="7"/>
      <c r="AW37" s="7"/>
      <c r="AX37" s="7"/>
      <c r="AY37" s="7"/>
      <c r="AZ37" s="7"/>
      <c r="BA37" s="7"/>
      <c r="BB37" s="7"/>
      <c r="BF37" s="7"/>
      <c r="BG37" s="7"/>
      <c r="BH37" s="7"/>
      <c r="BI37" s="7"/>
      <c r="BJ37" s="7"/>
      <c r="BK37" s="7"/>
      <c r="BL37" s="7"/>
      <c r="BM37" s="7"/>
    </row>
    <row r="38" spans="1:65">
      <c r="A38" s="1">
        <v>34</v>
      </c>
      <c r="B38" s="2">
        <v>697</v>
      </c>
      <c r="C38" s="42" t="s">
        <v>33</v>
      </c>
      <c r="D38" s="3">
        <v>20.399999999999999</v>
      </c>
      <c r="E38" s="3">
        <v>1.6</v>
      </c>
      <c r="F38" s="3">
        <v>13</v>
      </c>
      <c r="K38" s="3">
        <v>27.3</v>
      </c>
      <c r="L38" s="3">
        <v>1.4</v>
      </c>
      <c r="P38" s="18">
        <v>23.853240754242549</v>
      </c>
      <c r="Q38" s="18">
        <v>0.8597481706184873</v>
      </c>
      <c r="R38" s="18">
        <v>22.812991005793343</v>
      </c>
      <c r="S38" s="18">
        <v>1.0255564006888545</v>
      </c>
      <c r="U38" s="6" t="str">
        <f t="shared" si="10"/>
        <v>Se</v>
      </c>
      <c r="V38" s="7">
        <f t="shared" si="11"/>
        <v>0.63725490196078438</v>
      </c>
      <c r="W38" s="7" t="str">
        <f t="shared" si="12"/>
        <v/>
      </c>
      <c r="X38" s="7" t="str">
        <f t="shared" si="13"/>
        <v/>
      </c>
      <c r="Y38" s="7">
        <f t="shared" si="14"/>
        <v>1.3382352941176472</v>
      </c>
      <c r="Z38" s="7" t="str">
        <f t="shared" si="15"/>
        <v/>
      </c>
      <c r="AA38" s="7" t="str">
        <f t="shared" si="16"/>
        <v/>
      </c>
      <c r="AB38" s="7">
        <f t="shared" si="17"/>
        <v>1.1692765075609093</v>
      </c>
      <c r="AC38" s="7">
        <f t="shared" si="18"/>
        <v>1.1182838728330071</v>
      </c>
      <c r="AD38" s="7"/>
      <c r="AE38" s="6" t="str">
        <f t="shared" si="9"/>
        <v>Se</v>
      </c>
      <c r="AF38" s="50" t="s">
        <v>103</v>
      </c>
      <c r="AT38" s="10"/>
      <c r="AU38" s="7"/>
      <c r="AV38" s="7"/>
      <c r="AW38" s="7"/>
      <c r="AX38" s="7"/>
      <c r="AY38" s="7"/>
      <c r="AZ38" s="7"/>
      <c r="BA38" s="7"/>
      <c r="BB38" s="7"/>
      <c r="BF38" s="7"/>
      <c r="BG38" s="7"/>
      <c r="BH38" s="7"/>
      <c r="BI38" s="7"/>
      <c r="BJ38" s="7"/>
      <c r="BK38" s="7"/>
      <c r="BL38" s="7"/>
      <c r="BM38" s="7"/>
    </row>
    <row r="39" spans="1:65">
      <c r="A39" s="1">
        <v>35</v>
      </c>
      <c r="B39" s="2">
        <v>546</v>
      </c>
      <c r="C39" s="42" t="s">
        <v>34</v>
      </c>
      <c r="D39" s="3">
        <v>3.77</v>
      </c>
      <c r="E39" s="3">
        <v>1.8</v>
      </c>
      <c r="F39" s="3">
        <v>2.5</v>
      </c>
      <c r="P39" s="15"/>
      <c r="Q39" s="15"/>
      <c r="R39" s="15"/>
      <c r="S39" s="15"/>
      <c r="U39" s="6" t="str">
        <f t="shared" si="10"/>
        <v>Br</v>
      </c>
      <c r="V39" s="7">
        <f t="shared" si="11"/>
        <v>0.66312997347480107</v>
      </c>
      <c r="W39" s="7" t="str">
        <f t="shared" si="12"/>
        <v/>
      </c>
      <c r="X39" s="7" t="str">
        <f t="shared" si="13"/>
        <v/>
      </c>
      <c r="Y39" s="7" t="str">
        <f t="shared" si="14"/>
        <v/>
      </c>
      <c r="Z39" s="7" t="str">
        <f t="shared" si="15"/>
        <v/>
      </c>
      <c r="AA39" s="7" t="str">
        <f t="shared" si="16"/>
        <v/>
      </c>
      <c r="AB39" s="7" t="str">
        <f t="shared" si="17"/>
        <v/>
      </c>
      <c r="AC39" s="7" t="str">
        <f t="shared" si="18"/>
        <v/>
      </c>
      <c r="AD39" s="7"/>
      <c r="AE39" s="6" t="str">
        <f t="shared" si="9"/>
        <v>Br</v>
      </c>
      <c r="AT39" s="10"/>
      <c r="AU39" s="7"/>
      <c r="AV39" s="7"/>
      <c r="AW39" s="7"/>
      <c r="AX39" s="7"/>
      <c r="AY39" s="7"/>
      <c r="AZ39" s="7"/>
      <c r="BA39" s="7"/>
      <c r="BB39" s="7"/>
      <c r="BF39" s="7"/>
      <c r="BG39" s="7"/>
      <c r="BH39" s="7"/>
      <c r="BI39" s="7"/>
      <c r="BJ39" s="7"/>
      <c r="BK39" s="7"/>
      <c r="BL39" s="7"/>
      <c r="BM39" s="7"/>
    </row>
    <row r="40" spans="1:65" ht="17">
      <c r="A40" s="1">
        <v>36</v>
      </c>
      <c r="B40" s="2">
        <v>52</v>
      </c>
      <c r="C40" s="42" t="s">
        <v>35</v>
      </c>
      <c r="D40" s="3">
        <v>5.2200000000000002E-5</v>
      </c>
      <c r="P40" s="12"/>
      <c r="Q40" s="12"/>
      <c r="R40" s="12"/>
      <c r="S40" s="12"/>
      <c r="U40" s="6" t="str">
        <f t="shared" si="10"/>
        <v>Kr</v>
      </c>
      <c r="V40" s="7" t="str">
        <f t="shared" si="11"/>
        <v/>
      </c>
      <c r="W40" s="7" t="str">
        <f t="shared" si="12"/>
        <v/>
      </c>
      <c r="X40" s="7" t="str">
        <f t="shared" si="13"/>
        <v/>
      </c>
      <c r="Y40" s="7" t="str">
        <f t="shared" si="14"/>
        <v/>
      </c>
      <c r="Z40" s="7" t="str">
        <f t="shared" si="15"/>
        <v/>
      </c>
      <c r="AA40" s="7" t="str">
        <f t="shared" si="16"/>
        <v/>
      </c>
      <c r="AB40" s="7" t="str">
        <f t="shared" si="17"/>
        <v/>
      </c>
      <c r="AC40" s="7" t="str">
        <f t="shared" si="18"/>
        <v/>
      </c>
      <c r="AD40" s="7"/>
      <c r="AE40" s="6" t="str">
        <f t="shared" si="9"/>
        <v>Kr</v>
      </c>
      <c r="AT40" s="10"/>
      <c r="AU40" s="7"/>
      <c r="AV40" s="7"/>
      <c r="AW40" s="7"/>
      <c r="AX40" s="7"/>
      <c r="AY40" s="7"/>
      <c r="AZ40" s="7"/>
      <c r="BA40" s="7"/>
      <c r="BB40" s="7"/>
      <c r="BF40" s="7"/>
      <c r="BG40" s="7"/>
      <c r="BH40" s="7"/>
      <c r="BI40" s="7"/>
      <c r="BJ40" s="7"/>
      <c r="BK40" s="7"/>
      <c r="BL40" s="7"/>
      <c r="BM40" s="7"/>
    </row>
    <row r="41" spans="1:65">
      <c r="A41" s="1">
        <v>37</v>
      </c>
      <c r="B41" s="2">
        <v>800</v>
      </c>
      <c r="C41" s="42" t="s">
        <v>36</v>
      </c>
      <c r="D41" s="3">
        <v>2.2200000000000002</v>
      </c>
      <c r="E41" s="3">
        <v>0.18</v>
      </c>
      <c r="F41" s="3">
        <v>1.6</v>
      </c>
      <c r="G41" s="35"/>
      <c r="H41" s="5"/>
      <c r="K41" s="3">
        <v>2.6</v>
      </c>
      <c r="L41" s="3">
        <v>0.2</v>
      </c>
      <c r="P41" s="13">
        <v>2.4611210822879519</v>
      </c>
      <c r="Q41" s="13">
        <v>4.9138516158945197E-2</v>
      </c>
      <c r="R41" s="13">
        <v>2.4268152168260104</v>
      </c>
      <c r="S41" s="13">
        <v>8.375354626472499E-2</v>
      </c>
      <c r="U41" s="6" t="str">
        <f t="shared" si="10"/>
        <v>Rb</v>
      </c>
      <c r="V41" s="7">
        <f t="shared" si="11"/>
        <v>0.72072072072072069</v>
      </c>
      <c r="W41" s="7" t="str">
        <f t="shared" si="12"/>
        <v/>
      </c>
      <c r="X41" s="7" t="str">
        <f t="shared" si="13"/>
        <v/>
      </c>
      <c r="Y41" s="7">
        <f t="shared" si="14"/>
        <v>1.1711711711711712</v>
      </c>
      <c r="Z41" s="7" t="str">
        <f t="shared" si="15"/>
        <v/>
      </c>
      <c r="AA41" s="7" t="str">
        <f t="shared" si="16"/>
        <v/>
      </c>
      <c r="AB41" s="7">
        <f t="shared" si="17"/>
        <v>1.1086131001297079</v>
      </c>
      <c r="AC41" s="7">
        <f t="shared" si="18"/>
        <v>1.0931600075792838</v>
      </c>
      <c r="AD41" s="7"/>
      <c r="AE41" s="6" t="str">
        <f t="shared" si="9"/>
        <v>Rb</v>
      </c>
      <c r="AF41" s="50" t="s">
        <v>104</v>
      </c>
      <c r="AT41" s="10"/>
      <c r="AU41" s="7"/>
      <c r="AV41" s="7"/>
      <c r="AW41" s="7"/>
      <c r="AX41" s="7"/>
      <c r="AY41" s="7"/>
      <c r="AZ41" s="7"/>
      <c r="BA41" s="7"/>
      <c r="BB41" s="7"/>
      <c r="BF41" s="7"/>
      <c r="BG41" s="7"/>
      <c r="BH41" s="7"/>
      <c r="BI41" s="7"/>
      <c r="BJ41" s="7"/>
      <c r="BK41" s="7"/>
      <c r="BL41" s="7"/>
      <c r="BM41" s="7"/>
    </row>
    <row r="42" spans="1:65">
      <c r="A42" s="1">
        <v>38</v>
      </c>
      <c r="B42" s="2">
        <v>1464</v>
      </c>
      <c r="C42" s="42" t="s">
        <v>37</v>
      </c>
      <c r="D42" s="3">
        <v>7.79</v>
      </c>
      <c r="E42" s="3">
        <v>0.5</v>
      </c>
      <c r="F42" s="3">
        <v>10</v>
      </c>
      <c r="G42" s="36"/>
      <c r="H42" s="5"/>
      <c r="K42" s="3">
        <v>13.1</v>
      </c>
      <c r="L42" s="3">
        <v>1</v>
      </c>
      <c r="P42" s="18">
        <v>10.693852175288894</v>
      </c>
      <c r="Q42" s="18">
        <v>0.15651364016766772</v>
      </c>
      <c r="R42" s="18">
        <v>12.471869872127476</v>
      </c>
      <c r="S42" s="18">
        <v>0.2253259064417914</v>
      </c>
      <c r="U42" s="6" t="str">
        <f t="shared" si="10"/>
        <v>Sr</v>
      </c>
      <c r="V42" s="7">
        <f t="shared" si="11"/>
        <v>1.2836970474967908</v>
      </c>
      <c r="W42" s="7" t="str">
        <f t="shared" si="12"/>
        <v/>
      </c>
      <c r="X42" s="7" t="str">
        <f t="shared" si="13"/>
        <v/>
      </c>
      <c r="Y42" s="7">
        <f t="shared" si="14"/>
        <v>1.6816431322207959</v>
      </c>
      <c r="Z42" s="7" t="str">
        <f t="shared" si="15"/>
        <v/>
      </c>
      <c r="AA42" s="7" t="str">
        <f t="shared" si="16"/>
        <v/>
      </c>
      <c r="AB42" s="7">
        <f t="shared" si="17"/>
        <v>1.3727666463785486</v>
      </c>
      <c r="AC42" s="7">
        <f t="shared" si="18"/>
        <v>1.6010102531614219</v>
      </c>
      <c r="AD42" s="7"/>
      <c r="AE42" s="6" t="str">
        <f t="shared" si="9"/>
        <v>Sr</v>
      </c>
      <c r="AF42" s="61">
        <v>7.9638266030078464</v>
      </c>
      <c r="AT42" s="10"/>
      <c r="AU42" s="7"/>
      <c r="AV42" s="7"/>
      <c r="AW42" s="7"/>
      <c r="AX42" s="7"/>
      <c r="AY42" s="7"/>
      <c r="AZ42" s="7"/>
      <c r="BA42" s="7"/>
      <c r="BB42" s="7"/>
      <c r="BF42" s="7"/>
      <c r="BG42" s="7"/>
      <c r="BH42" s="7"/>
      <c r="BI42" s="7"/>
      <c r="BJ42" s="7"/>
      <c r="BK42" s="7"/>
      <c r="BL42" s="7"/>
      <c r="BM42" s="7"/>
    </row>
    <row r="43" spans="1:65">
      <c r="A43" s="1">
        <v>39</v>
      </c>
      <c r="B43" s="2">
        <v>1659</v>
      </c>
      <c r="C43" s="42" t="s">
        <v>38</v>
      </c>
      <c r="D43" s="3">
        <v>1.5</v>
      </c>
      <c r="E43" s="3">
        <v>0.1</v>
      </c>
      <c r="F43" s="3">
        <v>2</v>
      </c>
      <c r="K43" s="3">
        <v>1.6</v>
      </c>
      <c r="L43" s="3">
        <v>0.1</v>
      </c>
      <c r="P43" s="13">
        <v>1.6939228918881297</v>
      </c>
      <c r="Q43" s="13">
        <v>2.276652923198081E-2</v>
      </c>
      <c r="R43" s="13">
        <v>1.9467677460837891</v>
      </c>
      <c r="S43" s="13">
        <v>3.680150035756425E-2</v>
      </c>
      <c r="U43" s="6" t="str">
        <f t="shared" si="10"/>
        <v>Y</v>
      </c>
      <c r="V43" s="7">
        <f t="shared" si="11"/>
        <v>1.3333333333333333</v>
      </c>
      <c r="W43" s="7" t="str">
        <f t="shared" si="12"/>
        <v/>
      </c>
      <c r="X43" s="7" t="str">
        <f t="shared" si="13"/>
        <v/>
      </c>
      <c r="Y43" s="7">
        <f t="shared" si="14"/>
        <v>1.0666666666666667</v>
      </c>
      <c r="Z43" s="7" t="str">
        <f t="shared" si="15"/>
        <v/>
      </c>
      <c r="AA43" s="7" t="str">
        <f t="shared" si="16"/>
        <v/>
      </c>
      <c r="AB43" s="7">
        <f t="shared" si="17"/>
        <v>1.1292819279254198</v>
      </c>
      <c r="AC43" s="7">
        <f t="shared" si="18"/>
        <v>1.2978451640558595</v>
      </c>
      <c r="AD43" s="7"/>
      <c r="AE43" s="6" t="str">
        <f t="shared" si="9"/>
        <v>Y</v>
      </c>
      <c r="AF43" s="61">
        <v>2.4252514201739412</v>
      </c>
      <c r="AT43" s="10"/>
      <c r="AU43" s="7"/>
      <c r="AV43" s="7"/>
      <c r="AW43" s="7"/>
      <c r="AX43" s="7"/>
      <c r="AY43" s="7"/>
      <c r="AZ43" s="7"/>
      <c r="BA43" s="7"/>
      <c r="BB43" s="7"/>
      <c r="BF43" s="7"/>
      <c r="BG43" s="7"/>
      <c r="BH43" s="7"/>
      <c r="BI43" s="7"/>
      <c r="BJ43" s="7"/>
      <c r="BK43" s="7"/>
      <c r="BL43" s="7"/>
      <c r="BM43" s="7"/>
    </row>
    <row r="44" spans="1:65">
      <c r="A44" s="1">
        <v>40</v>
      </c>
      <c r="B44" s="2">
        <v>1741</v>
      </c>
      <c r="C44" s="42" t="s">
        <v>39</v>
      </c>
      <c r="D44" s="3">
        <v>3.79</v>
      </c>
      <c r="E44" s="3">
        <v>0.28000000000000003</v>
      </c>
      <c r="F44" s="3">
        <v>5.2</v>
      </c>
      <c r="G44" s="36"/>
      <c r="H44" s="5"/>
      <c r="K44" s="3">
        <v>5.2</v>
      </c>
      <c r="L44" s="3">
        <v>0.2</v>
      </c>
      <c r="P44" s="15">
        <v>4.2678050943052623</v>
      </c>
      <c r="Q44" s="15">
        <v>0.13938016676980969</v>
      </c>
      <c r="R44" s="20">
        <v>3.9985881925634628</v>
      </c>
      <c r="S44" s="20">
        <v>8.4730880215942259E-2</v>
      </c>
      <c r="U44" s="6" t="str">
        <f t="shared" si="10"/>
        <v>Zr</v>
      </c>
      <c r="V44" s="7">
        <f t="shared" si="11"/>
        <v>1.3720316622691293</v>
      </c>
      <c r="W44" s="7" t="str">
        <f t="shared" si="12"/>
        <v/>
      </c>
      <c r="X44" s="7" t="str">
        <f t="shared" si="13"/>
        <v/>
      </c>
      <c r="Y44" s="7">
        <f t="shared" si="14"/>
        <v>1.3720316622691293</v>
      </c>
      <c r="Z44" s="7" t="str">
        <f t="shared" si="15"/>
        <v/>
      </c>
      <c r="AA44" s="7" t="str">
        <f t="shared" si="16"/>
        <v/>
      </c>
      <c r="AB44" s="7">
        <f t="shared" si="17"/>
        <v>1.126069945726982</v>
      </c>
      <c r="AC44" s="7">
        <f t="shared" si="18"/>
        <v>1.0550364624178001</v>
      </c>
      <c r="AD44" s="7"/>
      <c r="AE44" s="6" t="str">
        <f t="shared" si="9"/>
        <v>Zr</v>
      </c>
      <c r="AF44" s="61">
        <v>1.7003880814664871</v>
      </c>
      <c r="AT44" s="10"/>
      <c r="AU44" s="7"/>
      <c r="AV44" s="7"/>
      <c r="AW44" s="7"/>
      <c r="AX44" s="7"/>
      <c r="AY44" s="7"/>
      <c r="AZ44" s="7"/>
      <c r="BA44" s="7"/>
      <c r="BB44" s="7"/>
      <c r="BF44" s="7"/>
      <c r="BG44" s="7"/>
      <c r="BH44" s="7"/>
      <c r="BI44" s="7"/>
      <c r="BJ44" s="7"/>
      <c r="BK44" s="7"/>
      <c r="BL44" s="7"/>
      <c r="BM44" s="7"/>
    </row>
    <row r="45" spans="1:65">
      <c r="A45" s="1">
        <v>41</v>
      </c>
      <c r="B45" s="2">
        <v>1559</v>
      </c>
      <c r="C45" s="42" t="s">
        <v>40</v>
      </c>
      <c r="D45" s="3">
        <v>0.27900000000000003</v>
      </c>
      <c r="E45" s="3">
        <v>1.4999999999999999E-2</v>
      </c>
      <c r="F45" s="3">
        <v>0.38</v>
      </c>
      <c r="P45" s="27">
        <v>0.39348542925443597</v>
      </c>
      <c r="Q45" s="27">
        <v>6.1231635475782406E-3</v>
      </c>
      <c r="R45" s="21">
        <v>0.41916598072203787</v>
      </c>
      <c r="S45" s="21">
        <v>7.7998038171716829E-3</v>
      </c>
      <c r="U45" s="6" t="str">
        <f t="shared" si="10"/>
        <v>Nb</v>
      </c>
      <c r="V45" s="7">
        <f t="shared" si="11"/>
        <v>1.3620071684587813</v>
      </c>
      <c r="W45" s="7" t="str">
        <f t="shared" si="12"/>
        <v/>
      </c>
      <c r="X45" s="7" t="str">
        <f t="shared" si="13"/>
        <v/>
      </c>
      <c r="Y45" s="7" t="str">
        <f t="shared" si="14"/>
        <v/>
      </c>
      <c r="Z45" s="7" t="str">
        <f t="shared" si="15"/>
        <v/>
      </c>
      <c r="AA45" s="7" t="str">
        <f t="shared" si="16"/>
        <v/>
      </c>
      <c r="AB45" s="7">
        <f t="shared" si="17"/>
        <v>1.4103420403384801</v>
      </c>
      <c r="AC45" s="7">
        <f t="shared" si="18"/>
        <v>1.5023870276775548</v>
      </c>
      <c r="AD45" s="7"/>
      <c r="AE45" s="6" t="str">
        <f t="shared" si="9"/>
        <v>Nb</v>
      </c>
      <c r="AF45" s="59">
        <v>37.05677187778916</v>
      </c>
      <c r="AT45" s="10"/>
      <c r="AU45" s="7"/>
      <c r="AV45" s="7"/>
      <c r="AW45" s="7"/>
      <c r="AX45" s="7"/>
      <c r="AY45" s="7"/>
      <c r="AZ45" s="7"/>
      <c r="BA45" s="7"/>
      <c r="BB45" s="7"/>
      <c r="BF45" s="7"/>
      <c r="BG45" s="7"/>
      <c r="BH45" s="7"/>
      <c r="BI45" s="7"/>
      <c r="BJ45" s="7"/>
      <c r="BK45" s="7"/>
      <c r="BL45" s="7"/>
      <c r="BM45" s="7"/>
    </row>
    <row r="46" spans="1:65">
      <c r="A46" s="1">
        <v>42</v>
      </c>
      <c r="B46" s="2">
        <v>1590</v>
      </c>
      <c r="C46" s="42" t="s">
        <v>41</v>
      </c>
      <c r="D46" s="3">
        <v>0.97599999999999998</v>
      </c>
      <c r="E46" s="3">
        <v>0.05</v>
      </c>
      <c r="F46" s="3">
        <v>1.2</v>
      </c>
      <c r="P46" s="15">
        <v>1.0661877904420207</v>
      </c>
      <c r="Q46" s="15">
        <v>1.7350386757955007E-2</v>
      </c>
      <c r="R46" s="20">
        <v>1.0006946286256677</v>
      </c>
      <c r="S46" s="20">
        <v>1.6129078195189904E-2</v>
      </c>
      <c r="U46" s="6" t="str">
        <f t="shared" si="10"/>
        <v>Mo</v>
      </c>
      <c r="V46" s="7">
        <f t="shared" si="11"/>
        <v>1.2295081967213115</v>
      </c>
      <c r="W46" s="7" t="str">
        <f t="shared" si="12"/>
        <v/>
      </c>
      <c r="X46" s="7" t="str">
        <f t="shared" si="13"/>
        <v/>
      </c>
      <c r="Y46" s="7" t="str">
        <f t="shared" si="14"/>
        <v/>
      </c>
      <c r="Z46" s="7" t="str">
        <f t="shared" si="15"/>
        <v/>
      </c>
      <c r="AA46" s="7" t="str">
        <f t="shared" si="16"/>
        <v/>
      </c>
      <c r="AB46" s="7">
        <f t="shared" si="17"/>
        <v>1.0924055229938736</v>
      </c>
      <c r="AC46" s="7">
        <f t="shared" si="18"/>
        <v>1.0253018735918726</v>
      </c>
      <c r="AD46" s="7"/>
      <c r="AE46" s="6" t="str">
        <f t="shared" si="9"/>
        <v>Mo</v>
      </c>
      <c r="AF46" s="61">
        <v>4.315511315387762</v>
      </c>
      <c r="AT46" s="10"/>
      <c r="AU46" s="7"/>
      <c r="AV46" s="7"/>
      <c r="AW46" s="7"/>
      <c r="AX46" s="7"/>
      <c r="AY46" s="7"/>
      <c r="AZ46" s="7"/>
      <c r="BA46" s="7"/>
      <c r="BB46" s="7"/>
      <c r="BF46" s="7"/>
      <c r="BG46" s="7"/>
      <c r="BH46" s="7"/>
      <c r="BI46" s="7"/>
      <c r="BJ46" s="7"/>
      <c r="BK46" s="7"/>
      <c r="BL46" s="7"/>
      <c r="BM46" s="7"/>
    </row>
    <row r="47" spans="1:65" ht="17">
      <c r="A47" s="1">
        <v>43</v>
      </c>
      <c r="D47" s="46"/>
      <c r="P47" s="12"/>
      <c r="Q47" s="12"/>
      <c r="R47" s="12"/>
      <c r="S47" s="12"/>
      <c r="U47" s="6" t="str">
        <f t="shared" si="10"/>
        <v/>
      </c>
      <c r="V47" s="7" t="str">
        <f t="shared" si="11"/>
        <v/>
      </c>
      <c r="W47" s="7" t="str">
        <f t="shared" si="12"/>
        <v/>
      </c>
      <c r="X47" s="7" t="str">
        <f t="shared" si="13"/>
        <v/>
      </c>
      <c r="Y47" s="7" t="str">
        <f t="shared" si="14"/>
        <v/>
      </c>
      <c r="Z47" s="7" t="str">
        <f t="shared" si="15"/>
        <v/>
      </c>
      <c r="AA47" s="7" t="str">
        <f t="shared" si="16"/>
        <v/>
      </c>
      <c r="AB47" s="7" t="str">
        <f t="shared" si="17"/>
        <v/>
      </c>
      <c r="AC47" s="7" t="str">
        <f t="shared" si="18"/>
        <v/>
      </c>
      <c r="AD47" s="7"/>
      <c r="AT47" s="10"/>
      <c r="AU47" s="7"/>
      <c r="AV47" s="7"/>
      <c r="AW47" s="7"/>
      <c r="AX47" s="7"/>
      <c r="AY47" s="7"/>
      <c r="AZ47" s="7"/>
      <c r="BA47" s="7"/>
      <c r="BB47" s="7"/>
      <c r="BF47" s="7"/>
      <c r="BG47" s="7"/>
      <c r="BH47" s="7"/>
      <c r="BI47" s="7"/>
      <c r="BJ47" s="7"/>
      <c r="BK47" s="7"/>
      <c r="BL47" s="7"/>
      <c r="BM47" s="7"/>
    </row>
    <row r="48" spans="1:65">
      <c r="A48" s="1">
        <v>44</v>
      </c>
      <c r="B48" s="2">
        <v>1551</v>
      </c>
      <c r="C48" s="42" t="s">
        <v>42</v>
      </c>
      <c r="D48" s="3">
        <v>0.66600000000000004</v>
      </c>
      <c r="E48" s="3">
        <v>0.04</v>
      </c>
      <c r="F48" s="3">
        <v>0.86</v>
      </c>
      <c r="K48" s="3">
        <v>0.63</v>
      </c>
      <c r="L48" s="3">
        <v>0.02</v>
      </c>
      <c r="P48" s="15"/>
      <c r="Q48" s="15"/>
      <c r="R48" s="15"/>
      <c r="S48" s="15"/>
      <c r="U48" s="6" t="str">
        <f t="shared" si="10"/>
        <v>Ru</v>
      </c>
      <c r="V48" s="7">
        <f t="shared" si="11"/>
        <v>1.2912912912912913</v>
      </c>
      <c r="W48" s="7" t="str">
        <f t="shared" si="12"/>
        <v/>
      </c>
      <c r="X48" s="7" t="str">
        <f t="shared" si="13"/>
        <v/>
      </c>
      <c r="Y48" s="7">
        <f t="shared" si="14"/>
        <v>0.94594594594594594</v>
      </c>
      <c r="Z48" s="7" t="str">
        <f t="shared" si="15"/>
        <v/>
      </c>
      <c r="AA48" s="7" t="str">
        <f t="shared" si="16"/>
        <v/>
      </c>
      <c r="AB48" s="7" t="str">
        <f t="shared" si="17"/>
        <v/>
      </c>
      <c r="AC48" s="7" t="str">
        <f t="shared" si="18"/>
        <v/>
      </c>
      <c r="AD48" s="7"/>
      <c r="AE48" s="6" t="str">
        <f t="shared" si="9"/>
        <v>Ru</v>
      </c>
      <c r="AT48" s="10"/>
      <c r="AU48" s="7"/>
      <c r="AV48" s="7"/>
      <c r="AW48" s="7"/>
      <c r="AX48" s="7"/>
      <c r="AY48" s="7"/>
      <c r="AZ48" s="7"/>
      <c r="BA48" s="7"/>
      <c r="BB48" s="7"/>
      <c r="BF48" s="7"/>
      <c r="BG48" s="7"/>
      <c r="BH48" s="7"/>
      <c r="BI48" s="7"/>
      <c r="BJ48" s="7"/>
      <c r="BK48" s="7"/>
      <c r="BL48" s="7"/>
      <c r="BM48" s="7"/>
    </row>
    <row r="49" spans="1:65">
      <c r="A49" s="1">
        <v>45</v>
      </c>
      <c r="B49" s="2">
        <v>1392</v>
      </c>
      <c r="C49" s="42" t="s">
        <v>43</v>
      </c>
      <c r="D49" s="3">
        <v>0.13300000000000001</v>
      </c>
      <c r="E49" s="3">
        <v>8.0000000000000002E-3</v>
      </c>
      <c r="F49" s="3">
        <v>0.16</v>
      </c>
      <c r="K49" s="3">
        <v>0.15</v>
      </c>
      <c r="L49" s="3">
        <v>0.01</v>
      </c>
      <c r="P49" s="15"/>
      <c r="Q49" s="15"/>
      <c r="R49" s="15"/>
      <c r="S49" s="15"/>
      <c r="U49" s="6" t="str">
        <f t="shared" si="10"/>
        <v>Rh</v>
      </c>
      <c r="V49" s="7">
        <f t="shared" si="11"/>
        <v>1.2030075187969924</v>
      </c>
      <c r="W49" s="7" t="str">
        <f t="shared" si="12"/>
        <v/>
      </c>
      <c r="X49" s="7" t="str">
        <f t="shared" si="13"/>
        <v/>
      </c>
      <c r="Y49" s="7">
        <f t="shared" si="14"/>
        <v>1.1278195488721803</v>
      </c>
      <c r="Z49" s="7" t="str">
        <f t="shared" si="15"/>
        <v/>
      </c>
      <c r="AA49" s="7" t="str">
        <f t="shared" si="16"/>
        <v/>
      </c>
      <c r="AB49" s="7" t="str">
        <f t="shared" si="17"/>
        <v/>
      </c>
      <c r="AC49" s="7" t="str">
        <f t="shared" si="18"/>
        <v/>
      </c>
      <c r="AD49" s="7"/>
      <c r="AE49" s="6" t="str">
        <f t="shared" si="9"/>
        <v>Rh</v>
      </c>
      <c r="AT49" s="10"/>
      <c r="AU49" s="7"/>
      <c r="AV49" s="7"/>
      <c r="AW49" s="7"/>
      <c r="AX49" s="7"/>
      <c r="AY49" s="7"/>
      <c r="AZ49" s="7"/>
      <c r="BA49" s="7"/>
      <c r="BB49" s="7"/>
      <c r="BF49" s="7"/>
      <c r="BG49" s="7"/>
      <c r="BH49" s="7"/>
      <c r="BI49" s="7"/>
      <c r="BJ49" s="7"/>
      <c r="BK49" s="7"/>
      <c r="BL49" s="7"/>
      <c r="BM49" s="7"/>
    </row>
    <row r="50" spans="1:65">
      <c r="A50" s="1">
        <v>46</v>
      </c>
      <c r="B50" s="2">
        <v>1324</v>
      </c>
      <c r="C50" s="42" t="s">
        <v>44</v>
      </c>
      <c r="D50" s="3">
        <v>0.55800000000000005</v>
      </c>
      <c r="E50" s="3">
        <v>0.03</v>
      </c>
      <c r="F50" s="3">
        <v>0.63</v>
      </c>
      <c r="K50" s="3">
        <v>0.84</v>
      </c>
      <c r="L50" s="3">
        <v>0.01</v>
      </c>
      <c r="P50" s="15"/>
      <c r="Q50" s="15"/>
      <c r="R50" s="15"/>
      <c r="S50" s="15"/>
      <c r="U50" s="6" t="str">
        <f t="shared" si="10"/>
        <v>Pd</v>
      </c>
      <c r="V50" s="7">
        <f t="shared" si="11"/>
        <v>1.129032258064516</v>
      </c>
      <c r="W50" s="7" t="str">
        <f t="shared" si="12"/>
        <v/>
      </c>
      <c r="X50" s="7" t="str">
        <f t="shared" si="13"/>
        <v/>
      </c>
      <c r="Y50" s="7">
        <f t="shared" si="14"/>
        <v>1.5053763440860213</v>
      </c>
      <c r="Z50" s="7" t="str">
        <f t="shared" si="15"/>
        <v/>
      </c>
      <c r="AA50" s="7" t="str">
        <f t="shared" si="16"/>
        <v/>
      </c>
      <c r="AB50" s="7" t="str">
        <f t="shared" si="17"/>
        <v/>
      </c>
      <c r="AC50" s="7" t="str">
        <f t="shared" si="18"/>
        <v/>
      </c>
      <c r="AD50" s="7"/>
      <c r="AE50" s="6" t="str">
        <f t="shared" si="9"/>
        <v>Pd</v>
      </c>
      <c r="AT50" s="10"/>
      <c r="AU50" s="7"/>
      <c r="AV50" s="7"/>
      <c r="AW50" s="7"/>
      <c r="AX50" s="7"/>
      <c r="AY50" s="7"/>
      <c r="AZ50" s="7"/>
      <c r="BA50" s="7"/>
      <c r="BB50" s="7"/>
      <c r="BF50" s="7"/>
      <c r="BG50" s="7"/>
      <c r="BH50" s="7"/>
      <c r="BI50" s="7"/>
      <c r="BJ50" s="7"/>
      <c r="BK50" s="7"/>
      <c r="BL50" s="7"/>
      <c r="BM50" s="7"/>
    </row>
    <row r="51" spans="1:65">
      <c r="A51" s="1">
        <v>47</v>
      </c>
      <c r="B51" s="2">
        <v>996</v>
      </c>
      <c r="C51" s="42" t="s">
        <v>45</v>
      </c>
      <c r="D51" s="3">
        <v>0.20399999999999999</v>
      </c>
      <c r="E51" s="3">
        <v>8.0000000000000002E-3</v>
      </c>
      <c r="F51" s="3">
        <v>0.13</v>
      </c>
      <c r="K51" s="3">
        <v>0.19</v>
      </c>
      <c r="L51" s="3">
        <v>0.01</v>
      </c>
      <c r="P51" s="22">
        <v>0.20038979375378907</v>
      </c>
      <c r="Q51" s="22">
        <v>6.4212721164248832E-3</v>
      </c>
      <c r="R51" s="22">
        <v>0.19521580547066841</v>
      </c>
      <c r="S51" s="22">
        <v>9.3463062646508173E-3</v>
      </c>
      <c r="U51" s="6" t="str">
        <f t="shared" si="10"/>
        <v>Ag</v>
      </c>
      <c r="V51" s="7">
        <f t="shared" si="11"/>
        <v>0.63725490196078438</v>
      </c>
      <c r="W51" s="7" t="str">
        <f t="shared" si="12"/>
        <v/>
      </c>
      <c r="X51" s="7" t="str">
        <f t="shared" si="13"/>
        <v/>
      </c>
      <c r="Y51" s="7">
        <f t="shared" si="14"/>
        <v>0.93137254901960786</v>
      </c>
      <c r="Z51" s="7" t="str">
        <f t="shared" si="15"/>
        <v/>
      </c>
      <c r="AA51" s="7" t="str">
        <f t="shared" si="16"/>
        <v/>
      </c>
      <c r="AB51" s="7">
        <f t="shared" si="17"/>
        <v>0.98230291055778962</v>
      </c>
      <c r="AC51" s="7">
        <f t="shared" si="18"/>
        <v>0.95694022289543346</v>
      </c>
      <c r="AD51" s="7"/>
      <c r="AE51" s="6" t="str">
        <f t="shared" si="9"/>
        <v>Ag</v>
      </c>
      <c r="AF51" s="50" t="s">
        <v>105</v>
      </c>
      <c r="AT51" s="10"/>
      <c r="AU51" s="7"/>
      <c r="AV51" s="7"/>
      <c r="AW51" s="7"/>
      <c r="AX51" s="7"/>
      <c r="AY51" s="7"/>
      <c r="AZ51" s="7"/>
      <c r="BA51" s="7"/>
      <c r="BB51" s="7"/>
      <c r="BF51" s="7"/>
      <c r="BG51" s="7"/>
      <c r="BH51" s="7"/>
      <c r="BI51" s="7"/>
      <c r="BJ51" s="7"/>
      <c r="BK51" s="7"/>
      <c r="BL51" s="7"/>
      <c r="BM51" s="7"/>
    </row>
    <row r="52" spans="1:65">
      <c r="A52" s="1">
        <v>48</v>
      </c>
      <c r="B52" s="2">
        <v>652</v>
      </c>
      <c r="C52" s="42" t="s">
        <v>46</v>
      </c>
      <c r="D52" s="3">
        <v>0.67900000000000005</v>
      </c>
      <c r="E52" s="3">
        <v>2.4E-2</v>
      </c>
      <c r="F52" s="3">
        <v>0.4</v>
      </c>
      <c r="K52" s="3">
        <v>0.73</v>
      </c>
      <c r="L52" s="3">
        <v>0.01</v>
      </c>
      <c r="P52" s="22">
        <v>0.81162449133296033</v>
      </c>
      <c r="Q52" s="22">
        <v>4.1457900157496834E-2</v>
      </c>
      <c r="R52" s="22">
        <v>0.72671360527569817</v>
      </c>
      <c r="S52" s="22">
        <v>3.1777419391528887E-2</v>
      </c>
      <c r="U52" s="6" t="str">
        <f t="shared" si="10"/>
        <v>Cd</v>
      </c>
      <c r="V52" s="7">
        <f t="shared" si="11"/>
        <v>0.5891016200294551</v>
      </c>
      <c r="W52" s="7" t="str">
        <f t="shared" si="12"/>
        <v/>
      </c>
      <c r="X52" s="7" t="str">
        <f t="shared" si="13"/>
        <v/>
      </c>
      <c r="Y52" s="7">
        <f t="shared" si="14"/>
        <v>1.0751104565537555</v>
      </c>
      <c r="Z52" s="7" t="str">
        <f t="shared" si="15"/>
        <v/>
      </c>
      <c r="AA52" s="7" t="str">
        <f t="shared" si="16"/>
        <v/>
      </c>
      <c r="AB52" s="7">
        <f t="shared" si="17"/>
        <v>1.1953232567495733</v>
      </c>
      <c r="AC52" s="7">
        <f t="shared" si="18"/>
        <v>1.0702704054133994</v>
      </c>
      <c r="AD52" s="7"/>
      <c r="AE52" s="6" t="str">
        <f t="shared" si="9"/>
        <v>Cd</v>
      </c>
      <c r="AF52" s="50" t="s">
        <v>106</v>
      </c>
      <c r="AT52" s="10"/>
      <c r="AU52" s="7"/>
      <c r="AV52" s="7"/>
      <c r="AW52" s="7"/>
      <c r="AX52" s="7"/>
      <c r="AY52" s="7"/>
      <c r="AZ52" s="7"/>
      <c r="BA52" s="7"/>
      <c r="BB52" s="7"/>
      <c r="BF52" s="7"/>
      <c r="BG52" s="7"/>
      <c r="BH52" s="7"/>
      <c r="BI52" s="7"/>
      <c r="BJ52" s="7"/>
      <c r="BK52" s="7"/>
      <c r="BL52" s="7"/>
      <c r="BM52" s="7"/>
    </row>
    <row r="53" spans="1:65">
      <c r="A53" s="1">
        <v>49</v>
      </c>
      <c r="B53" s="2">
        <v>536</v>
      </c>
      <c r="C53" s="42" t="s">
        <v>47</v>
      </c>
      <c r="D53" s="3">
        <v>7.8600000000000003E-2</v>
      </c>
      <c r="E53" s="3">
        <v>4.0000000000000001E-3</v>
      </c>
      <c r="F53" s="3">
        <v>4.8000000000000001E-2</v>
      </c>
      <c r="P53" s="14">
        <v>9.0525979357268374E-2</v>
      </c>
      <c r="Q53" s="14">
        <v>2.8610950818408255E-3</v>
      </c>
      <c r="R53" s="14">
        <v>8.3169804523432381E-2</v>
      </c>
      <c r="S53" s="14">
        <v>2.7563496983461309E-3</v>
      </c>
      <c r="U53" s="6" t="str">
        <f t="shared" si="10"/>
        <v>In</v>
      </c>
      <c r="V53" s="7">
        <f t="shared" si="11"/>
        <v>0.61068702290076338</v>
      </c>
      <c r="W53" s="7" t="str">
        <f t="shared" si="12"/>
        <v/>
      </c>
      <c r="X53" s="7" t="str">
        <f t="shared" si="13"/>
        <v/>
      </c>
      <c r="Y53" s="7" t="str">
        <f t="shared" si="14"/>
        <v/>
      </c>
      <c r="Z53" s="7" t="str">
        <f t="shared" si="15"/>
        <v/>
      </c>
      <c r="AA53" s="7" t="str">
        <f t="shared" si="16"/>
        <v/>
      </c>
      <c r="AB53" s="7">
        <f t="shared" si="17"/>
        <v>1.1517300172680454</v>
      </c>
      <c r="AC53" s="7">
        <f t="shared" si="18"/>
        <v>1.0581400066594451</v>
      </c>
      <c r="AD53" s="7"/>
      <c r="AE53" s="6" t="str">
        <f t="shared" si="9"/>
        <v>In</v>
      </c>
      <c r="AF53" s="62">
        <v>7.0172656750925086E-2</v>
      </c>
      <c r="AT53" s="10"/>
      <c r="AU53" s="7"/>
      <c r="AV53" s="7"/>
      <c r="AW53" s="7"/>
      <c r="AX53" s="7"/>
      <c r="AY53" s="7"/>
      <c r="AZ53" s="7"/>
      <c r="BA53" s="7"/>
      <c r="BB53" s="7"/>
      <c r="BF53" s="7"/>
      <c r="BG53" s="7"/>
      <c r="BH53" s="7"/>
      <c r="BI53" s="7"/>
      <c r="BJ53" s="7"/>
      <c r="BK53" s="7"/>
      <c r="BL53" s="7"/>
      <c r="BM53" s="7"/>
    </row>
    <row r="54" spans="1:65">
      <c r="A54" s="1">
        <v>50</v>
      </c>
      <c r="B54" s="2">
        <v>704</v>
      </c>
      <c r="C54" s="42" t="s">
        <v>48</v>
      </c>
      <c r="D54" s="3">
        <v>1.63</v>
      </c>
      <c r="E54" s="3">
        <v>0.16</v>
      </c>
      <c r="F54" s="3">
        <v>0.93</v>
      </c>
      <c r="K54" s="3">
        <v>2.14</v>
      </c>
      <c r="L54" s="3">
        <v>0.21</v>
      </c>
      <c r="P54" s="15"/>
      <c r="Q54" s="15"/>
      <c r="R54" s="20"/>
      <c r="S54" s="20"/>
      <c r="U54" s="6" t="str">
        <f t="shared" si="10"/>
        <v>Sn</v>
      </c>
      <c r="V54" s="7">
        <f t="shared" si="11"/>
        <v>0.57055214723926384</v>
      </c>
      <c r="W54" s="7" t="str">
        <f t="shared" si="12"/>
        <v/>
      </c>
      <c r="X54" s="7" t="str">
        <f t="shared" si="13"/>
        <v/>
      </c>
      <c r="Y54" s="7">
        <f t="shared" si="14"/>
        <v>1.3128834355828223</v>
      </c>
      <c r="Z54" s="7" t="str">
        <f t="shared" si="15"/>
        <v/>
      </c>
      <c r="AA54" s="7" t="str">
        <f t="shared" si="16"/>
        <v/>
      </c>
      <c r="AB54" s="7" t="str">
        <f t="shared" si="17"/>
        <v/>
      </c>
      <c r="AC54" s="7" t="str">
        <f t="shared" si="18"/>
        <v/>
      </c>
      <c r="AD54" s="7"/>
      <c r="AE54" s="6" t="str">
        <f t="shared" si="9"/>
        <v>Sn</v>
      </c>
      <c r="AT54" s="10"/>
      <c r="AU54" s="7"/>
      <c r="AV54" s="7"/>
      <c r="AW54" s="7"/>
      <c r="AX54" s="7"/>
      <c r="AY54" s="7"/>
      <c r="AZ54" s="7"/>
      <c r="BA54" s="7"/>
      <c r="BB54" s="7"/>
      <c r="BF54" s="7"/>
      <c r="BG54" s="7"/>
      <c r="BH54" s="7"/>
      <c r="BI54" s="7"/>
      <c r="BJ54" s="7"/>
      <c r="BK54" s="7"/>
      <c r="BL54" s="7"/>
      <c r="BM54" s="7"/>
    </row>
    <row r="55" spans="1:65">
      <c r="A55" s="1">
        <v>51</v>
      </c>
      <c r="B55" s="2">
        <v>979</v>
      </c>
      <c r="C55" s="42" t="s">
        <v>49</v>
      </c>
      <c r="D55" s="3">
        <v>0.16900000000000001</v>
      </c>
      <c r="E55" s="3">
        <v>1.7999999999999999E-2</v>
      </c>
      <c r="F55" s="3">
        <v>0.13</v>
      </c>
      <c r="P55" s="27"/>
      <c r="Q55" s="27"/>
      <c r="R55" s="21"/>
      <c r="S55" s="21"/>
      <c r="U55" s="6" t="str">
        <f t="shared" si="10"/>
        <v>Sb</v>
      </c>
      <c r="V55" s="7">
        <f t="shared" si="11"/>
        <v>0.76923076923076916</v>
      </c>
      <c r="W55" s="7" t="str">
        <f t="shared" si="12"/>
        <v/>
      </c>
      <c r="X55" s="7" t="str">
        <f t="shared" si="13"/>
        <v/>
      </c>
      <c r="Y55" s="7" t="str">
        <f t="shared" si="14"/>
        <v/>
      </c>
      <c r="Z55" s="7" t="str">
        <f t="shared" si="15"/>
        <v/>
      </c>
      <c r="AA55" s="7" t="str">
        <f t="shared" si="16"/>
        <v/>
      </c>
      <c r="AB55" s="7" t="str">
        <f t="shared" si="17"/>
        <v/>
      </c>
      <c r="AC55" s="7" t="str">
        <f t="shared" si="18"/>
        <v/>
      </c>
      <c r="AD55" s="7"/>
      <c r="AE55" s="6" t="str">
        <f t="shared" si="9"/>
        <v>Sb</v>
      </c>
      <c r="AT55" s="10"/>
      <c r="AU55" s="7"/>
      <c r="AV55" s="7"/>
      <c r="AW55" s="7"/>
      <c r="AX55" s="7"/>
      <c r="AY55" s="7"/>
      <c r="AZ55" s="7"/>
      <c r="BA55" s="7"/>
      <c r="BB55" s="7"/>
      <c r="BF55" s="7"/>
      <c r="BG55" s="7"/>
      <c r="BH55" s="7"/>
      <c r="BI55" s="7"/>
      <c r="BJ55" s="7"/>
      <c r="BK55" s="7"/>
      <c r="BL55" s="7"/>
      <c r="BM55" s="7"/>
    </row>
    <row r="56" spans="1:65">
      <c r="A56" s="1">
        <v>52</v>
      </c>
      <c r="B56" s="2">
        <v>709</v>
      </c>
      <c r="C56" s="42" t="s">
        <v>50</v>
      </c>
      <c r="D56" s="3">
        <v>2.31</v>
      </c>
      <c r="E56" s="3">
        <v>0.18</v>
      </c>
      <c r="F56" s="3">
        <v>1.6</v>
      </c>
      <c r="K56" s="3">
        <v>2.2999999999999998</v>
      </c>
      <c r="L56" s="3">
        <v>0.2</v>
      </c>
      <c r="P56" s="13"/>
      <c r="Q56" s="13"/>
      <c r="R56" s="13"/>
      <c r="S56" s="13"/>
      <c r="U56" s="6" t="str">
        <f t="shared" si="10"/>
        <v>Te</v>
      </c>
      <c r="V56" s="7">
        <f t="shared" si="11"/>
        <v>0.69264069264069261</v>
      </c>
      <c r="W56" s="7" t="str">
        <f t="shared" si="12"/>
        <v/>
      </c>
      <c r="X56" s="7" t="str">
        <f t="shared" si="13"/>
        <v/>
      </c>
      <c r="Y56" s="7">
        <f t="shared" si="14"/>
        <v>0.9956709956709956</v>
      </c>
      <c r="Z56" s="7" t="str">
        <f t="shared" si="15"/>
        <v/>
      </c>
      <c r="AA56" s="7" t="str">
        <f t="shared" si="16"/>
        <v/>
      </c>
      <c r="AB56" s="7" t="str">
        <f t="shared" si="17"/>
        <v/>
      </c>
      <c r="AC56" s="7" t="str">
        <f t="shared" si="18"/>
        <v/>
      </c>
      <c r="AD56" s="7"/>
      <c r="AE56" s="6" t="str">
        <f t="shared" si="9"/>
        <v>Te</v>
      </c>
      <c r="AT56" s="10"/>
      <c r="AU56" s="7"/>
      <c r="AV56" s="7"/>
      <c r="AW56" s="7"/>
      <c r="AX56" s="7"/>
      <c r="AY56" s="7"/>
      <c r="AZ56" s="7"/>
      <c r="BA56" s="7"/>
      <c r="BB56" s="7"/>
      <c r="BF56" s="7"/>
      <c r="BG56" s="7"/>
      <c r="BH56" s="7"/>
      <c r="BI56" s="7"/>
      <c r="BJ56" s="7"/>
      <c r="BK56" s="7"/>
      <c r="BL56" s="7"/>
      <c r="BM56" s="7"/>
    </row>
    <row r="57" spans="1:65">
      <c r="A57" s="1">
        <v>53</v>
      </c>
      <c r="B57" s="2">
        <v>535</v>
      </c>
      <c r="C57" s="42" t="s">
        <v>51</v>
      </c>
      <c r="D57" s="3">
        <v>0.77</v>
      </c>
      <c r="E57" s="3">
        <v>0.62</v>
      </c>
      <c r="F57" s="3">
        <v>0.39</v>
      </c>
      <c r="P57" s="15"/>
      <c r="Q57" s="15"/>
      <c r="R57" s="15"/>
      <c r="S57" s="15"/>
      <c r="U57" s="6" t="str">
        <f t="shared" si="10"/>
        <v>I</v>
      </c>
      <c r="V57" s="7">
        <f t="shared" si="11"/>
        <v>0.50649350649350655</v>
      </c>
      <c r="W57" s="7" t="str">
        <f t="shared" si="12"/>
        <v/>
      </c>
      <c r="X57" s="7" t="str">
        <f t="shared" si="13"/>
        <v/>
      </c>
      <c r="Y57" s="7" t="str">
        <f t="shared" si="14"/>
        <v/>
      </c>
      <c r="Z57" s="7" t="str">
        <f t="shared" si="15"/>
        <v/>
      </c>
      <c r="AA57" s="7" t="str">
        <f t="shared" si="16"/>
        <v/>
      </c>
      <c r="AB57" s="7" t="str">
        <f t="shared" si="17"/>
        <v/>
      </c>
      <c r="AC57" s="7" t="str">
        <f t="shared" si="18"/>
        <v/>
      </c>
      <c r="AD57" s="7"/>
      <c r="AE57" s="6" t="str">
        <f t="shared" si="9"/>
        <v>I</v>
      </c>
      <c r="AT57" s="10"/>
      <c r="AU57" s="7"/>
      <c r="AV57" s="7"/>
      <c r="AW57" s="7"/>
      <c r="AX57" s="7"/>
      <c r="AY57" s="7"/>
      <c r="AZ57" s="7"/>
      <c r="BA57" s="7"/>
      <c r="BB57" s="7"/>
      <c r="BF57" s="7"/>
      <c r="BG57" s="7"/>
      <c r="BH57" s="7"/>
      <c r="BI57" s="7"/>
      <c r="BJ57" s="7"/>
      <c r="BK57" s="7"/>
      <c r="BL57" s="7"/>
      <c r="BM57" s="7"/>
    </row>
    <row r="58" spans="1:65" ht="17">
      <c r="A58" s="1">
        <v>54</v>
      </c>
      <c r="B58" s="2">
        <v>68</v>
      </c>
      <c r="C58" s="42" t="s">
        <v>52</v>
      </c>
      <c r="D58" s="46">
        <v>1.74E-4</v>
      </c>
      <c r="P58" s="12"/>
      <c r="Q58" s="12"/>
      <c r="R58" s="12"/>
      <c r="S58" s="12"/>
      <c r="U58" s="6" t="str">
        <f t="shared" si="10"/>
        <v>Xe</v>
      </c>
      <c r="V58" s="7" t="str">
        <f t="shared" si="11"/>
        <v/>
      </c>
      <c r="W58" s="7" t="str">
        <f t="shared" si="12"/>
        <v/>
      </c>
      <c r="X58" s="7" t="str">
        <f t="shared" si="13"/>
        <v/>
      </c>
      <c r="Y58" s="7" t="str">
        <f t="shared" si="14"/>
        <v/>
      </c>
      <c r="Z58" s="7" t="str">
        <f t="shared" si="15"/>
        <v/>
      </c>
      <c r="AA58" s="7" t="str">
        <f t="shared" si="16"/>
        <v/>
      </c>
      <c r="AB58" s="7" t="str">
        <f t="shared" si="17"/>
        <v/>
      </c>
      <c r="AC58" s="7" t="str">
        <f t="shared" si="18"/>
        <v/>
      </c>
      <c r="AD58" s="7"/>
      <c r="AE58" s="6" t="str">
        <f t="shared" si="9"/>
        <v>Xe</v>
      </c>
      <c r="AT58" s="10"/>
      <c r="AU58" s="7"/>
      <c r="AV58" s="7"/>
      <c r="AW58" s="7"/>
      <c r="AX58" s="7"/>
      <c r="AY58" s="7"/>
      <c r="AZ58" s="7"/>
      <c r="BA58" s="7"/>
      <c r="BB58" s="7"/>
      <c r="BF58" s="7"/>
      <c r="BG58" s="7"/>
      <c r="BH58" s="7"/>
      <c r="BI58" s="7"/>
      <c r="BJ58" s="7"/>
      <c r="BK58" s="7"/>
      <c r="BL58" s="7"/>
      <c r="BM58" s="7"/>
    </row>
    <row r="59" spans="1:65">
      <c r="A59" s="1">
        <v>55</v>
      </c>
      <c r="B59" s="2">
        <v>799</v>
      </c>
      <c r="C59" s="42" t="s">
        <v>53</v>
      </c>
      <c r="D59" s="3">
        <v>0.188</v>
      </c>
      <c r="E59" s="3">
        <v>1.2E-2</v>
      </c>
      <c r="F59" s="3">
        <v>0.125</v>
      </c>
      <c r="P59" s="22">
        <v>0.21433482658232345</v>
      </c>
      <c r="Q59" s="22">
        <v>5.5209351816765994E-3</v>
      </c>
      <c r="R59" s="22">
        <v>0.2166486217562083</v>
      </c>
      <c r="S59" s="22">
        <v>4.5290520599058472E-3</v>
      </c>
      <c r="U59" s="6" t="str">
        <f t="shared" si="10"/>
        <v>Cs</v>
      </c>
      <c r="V59" s="7">
        <f t="shared" si="11"/>
        <v>0.66489361702127658</v>
      </c>
      <c r="W59" s="7" t="str">
        <f t="shared" si="12"/>
        <v/>
      </c>
      <c r="X59" s="7" t="str">
        <f t="shared" si="13"/>
        <v/>
      </c>
      <c r="Y59" s="7" t="str">
        <f t="shared" si="14"/>
        <v/>
      </c>
      <c r="Z59" s="7" t="str">
        <f t="shared" si="15"/>
        <v/>
      </c>
      <c r="AA59" s="7" t="str">
        <f t="shared" si="16"/>
        <v/>
      </c>
      <c r="AB59" s="7">
        <f t="shared" si="17"/>
        <v>1.1400788647995928</v>
      </c>
      <c r="AC59" s="7">
        <f t="shared" si="18"/>
        <v>1.1523862859372782</v>
      </c>
      <c r="AD59" s="7"/>
      <c r="AE59" s="6" t="str">
        <f t="shared" si="9"/>
        <v>Cs</v>
      </c>
      <c r="AF59" s="62">
        <v>2.1411973494367201E-2</v>
      </c>
      <c r="AT59" s="10"/>
      <c r="AU59" s="7"/>
      <c r="AV59" s="7"/>
      <c r="AW59" s="7"/>
      <c r="AX59" s="7"/>
      <c r="AY59" s="7"/>
      <c r="AZ59" s="7"/>
      <c r="BA59" s="7"/>
      <c r="BB59" s="7"/>
      <c r="BF59" s="7"/>
      <c r="BG59" s="7"/>
      <c r="BH59" s="7"/>
      <c r="BI59" s="7"/>
      <c r="BJ59" s="7"/>
      <c r="BK59" s="7"/>
      <c r="BL59" s="7"/>
      <c r="BM59" s="7"/>
    </row>
    <row r="60" spans="1:65">
      <c r="A60" s="1">
        <v>56</v>
      </c>
      <c r="B60" s="2">
        <v>1455</v>
      </c>
      <c r="C60" s="42" t="s">
        <v>54</v>
      </c>
      <c r="D60" s="3">
        <v>2.39</v>
      </c>
      <c r="E60" s="3">
        <v>0.16</v>
      </c>
      <c r="F60" s="3">
        <v>3.1</v>
      </c>
      <c r="K60" s="3">
        <v>2.2999999999999998</v>
      </c>
      <c r="L60" s="3">
        <v>0.1</v>
      </c>
      <c r="M60" s="3">
        <v>3.05</v>
      </c>
      <c r="N60" s="3">
        <v>0.12</v>
      </c>
      <c r="P60" s="13">
        <v>3.2178330771152095</v>
      </c>
      <c r="Q60" s="13">
        <v>8.6055699130270863E-2</v>
      </c>
      <c r="R60" s="13">
        <v>3.3329062698743162</v>
      </c>
      <c r="S60" s="13">
        <v>8.2244204952476127E-2</v>
      </c>
      <c r="U60" s="6" t="str">
        <f t="shared" si="10"/>
        <v>Ba</v>
      </c>
      <c r="V60" s="7">
        <f t="shared" si="11"/>
        <v>1.2970711297071129</v>
      </c>
      <c r="W60" s="7" t="str">
        <f t="shared" si="12"/>
        <v/>
      </c>
      <c r="X60" s="7" t="str">
        <f t="shared" si="13"/>
        <v/>
      </c>
      <c r="Y60" s="7">
        <f t="shared" si="14"/>
        <v>0.96234309623430947</v>
      </c>
      <c r="Z60" s="7">
        <f t="shared" si="15"/>
        <v>1.2761506276150627</v>
      </c>
      <c r="AA60" s="7" t="str">
        <f t="shared" si="16"/>
        <v/>
      </c>
      <c r="AB60" s="7">
        <f t="shared" si="17"/>
        <v>1.3463736724331419</v>
      </c>
      <c r="AC60" s="7">
        <f t="shared" si="18"/>
        <v>1.3945214518302578</v>
      </c>
      <c r="AD60" s="7"/>
      <c r="AE60" s="6" t="str">
        <f t="shared" si="9"/>
        <v>Ba</v>
      </c>
      <c r="AF60" s="61">
        <v>1.9879762787423649</v>
      </c>
      <c r="AT60" s="10"/>
      <c r="AU60" s="7"/>
      <c r="AV60" s="7"/>
      <c r="AW60" s="7"/>
      <c r="AX60" s="7"/>
      <c r="AY60" s="7"/>
      <c r="AZ60" s="7"/>
      <c r="BA60" s="7"/>
      <c r="BB60" s="7"/>
      <c r="BF60" s="7"/>
      <c r="BG60" s="7"/>
      <c r="BH60" s="7"/>
      <c r="BI60" s="7"/>
      <c r="BJ60" s="7"/>
      <c r="BK60" s="7"/>
      <c r="BL60" s="7"/>
      <c r="BM60" s="7"/>
    </row>
    <row r="61" spans="1:65">
      <c r="A61" s="1">
        <v>57</v>
      </c>
      <c r="B61" s="2">
        <v>1578</v>
      </c>
      <c r="C61" s="42" t="s">
        <v>55</v>
      </c>
      <c r="D61" s="3">
        <v>0.24399999999999999</v>
      </c>
      <c r="E61" s="3">
        <v>1.6E-2</v>
      </c>
      <c r="F61" s="3">
        <v>0.32</v>
      </c>
      <c r="P61" s="22">
        <v>0.27748752224418816</v>
      </c>
      <c r="Q61" s="22">
        <v>4.5393677221348969E-3</v>
      </c>
      <c r="R61" s="22">
        <v>0.2997509405450251</v>
      </c>
      <c r="S61" s="22">
        <v>4.439000777923887E-3</v>
      </c>
      <c r="U61" s="6" t="str">
        <f t="shared" si="10"/>
        <v>La</v>
      </c>
      <c r="V61" s="7">
        <f t="shared" si="11"/>
        <v>1.3114754098360657</v>
      </c>
      <c r="W61" s="7" t="str">
        <f t="shared" si="12"/>
        <v/>
      </c>
      <c r="X61" s="7" t="str">
        <f t="shared" si="13"/>
        <v/>
      </c>
      <c r="Y61" s="7" t="str">
        <f t="shared" si="14"/>
        <v/>
      </c>
      <c r="Z61" s="7" t="str">
        <f t="shared" si="15"/>
        <v/>
      </c>
      <c r="AA61" s="7" t="str">
        <f t="shared" si="16"/>
        <v/>
      </c>
      <c r="AB61" s="7">
        <f t="shared" si="17"/>
        <v>1.1372439436237221</v>
      </c>
      <c r="AC61" s="7">
        <f t="shared" si="18"/>
        <v>1.2284874612501029</v>
      </c>
      <c r="AD61" s="7"/>
      <c r="AE61" s="6" t="str">
        <f t="shared" si="9"/>
        <v>La</v>
      </c>
      <c r="AF61" s="60">
        <v>0.18188784861183852</v>
      </c>
      <c r="AT61" s="10"/>
      <c r="AU61" s="7"/>
      <c r="AV61" s="7"/>
      <c r="AW61" s="7"/>
      <c r="AX61" s="7"/>
      <c r="AY61" s="7"/>
      <c r="AZ61" s="7"/>
      <c r="BA61" s="7"/>
      <c r="BB61" s="7"/>
      <c r="BF61" s="7"/>
      <c r="BG61" s="7"/>
      <c r="BH61" s="7"/>
      <c r="BI61" s="7"/>
      <c r="BJ61" s="7"/>
      <c r="BK61" s="7"/>
      <c r="BL61" s="7"/>
      <c r="BM61" s="7"/>
    </row>
    <row r="62" spans="1:65">
      <c r="A62" s="1">
        <v>58</v>
      </c>
      <c r="B62" s="2">
        <v>1478</v>
      </c>
      <c r="C62" s="42" t="s">
        <v>56</v>
      </c>
      <c r="D62" s="3">
        <v>0.627</v>
      </c>
      <c r="E62" s="3">
        <v>5.1999999999999998E-2</v>
      </c>
      <c r="F62" s="3">
        <v>0.86</v>
      </c>
      <c r="M62" s="3">
        <v>0.56000000000000005</v>
      </c>
      <c r="N62" s="3">
        <v>0.04</v>
      </c>
      <c r="P62" s="22">
        <v>0.72396736495307912</v>
      </c>
      <c r="Q62" s="22">
        <v>1.467178629899666E-2</v>
      </c>
      <c r="R62" s="22">
        <v>0.76770118940284826</v>
      </c>
      <c r="S62" s="22">
        <v>1.2461974307299046E-2</v>
      </c>
      <c r="U62" s="6" t="str">
        <f t="shared" si="10"/>
        <v>Ce</v>
      </c>
      <c r="V62" s="7">
        <f t="shared" si="11"/>
        <v>1.3716108452950557</v>
      </c>
      <c r="W62" s="7" t="str">
        <f t="shared" si="12"/>
        <v/>
      </c>
      <c r="X62" s="7" t="str">
        <f t="shared" si="13"/>
        <v/>
      </c>
      <c r="Y62" s="7" t="str">
        <f t="shared" si="14"/>
        <v/>
      </c>
      <c r="Z62" s="7">
        <f t="shared" si="15"/>
        <v>0.89314194577352479</v>
      </c>
      <c r="AA62" s="7" t="str">
        <f t="shared" si="16"/>
        <v/>
      </c>
      <c r="AB62" s="7">
        <f t="shared" si="17"/>
        <v>1.1546528946620083</v>
      </c>
      <c r="AC62" s="7">
        <f t="shared" si="18"/>
        <v>1.2244038108498376</v>
      </c>
      <c r="AD62" s="7"/>
      <c r="AE62" s="6" t="str">
        <f t="shared" si="9"/>
        <v>Ce</v>
      </c>
      <c r="AF62" s="60">
        <v>0.32073728540114338</v>
      </c>
      <c r="AT62" s="10"/>
      <c r="AU62" s="7"/>
      <c r="AV62" s="7"/>
      <c r="AW62" s="7"/>
      <c r="AX62" s="7"/>
      <c r="AY62" s="7"/>
      <c r="AZ62" s="7"/>
      <c r="BA62" s="7"/>
      <c r="BB62" s="7"/>
      <c r="BF62" s="7"/>
      <c r="BG62" s="7"/>
      <c r="BH62" s="7"/>
      <c r="BI62" s="7"/>
      <c r="BJ62" s="7"/>
      <c r="BK62" s="7"/>
      <c r="BL62" s="7"/>
      <c r="BM62" s="7"/>
    </row>
    <row r="63" spans="1:65">
      <c r="A63" s="1">
        <v>59</v>
      </c>
      <c r="B63" s="2">
        <v>1582</v>
      </c>
      <c r="C63" s="42" t="s">
        <v>57</v>
      </c>
      <c r="D63" s="3">
        <v>9.5100000000000004E-2</v>
      </c>
      <c r="E63" s="3">
        <v>6.6E-3</v>
      </c>
      <c r="F63" s="3">
        <v>0.13</v>
      </c>
      <c r="P63" s="22">
        <v>0.11075886430800289</v>
      </c>
      <c r="Q63" s="22">
        <v>2.4006140191795405E-3</v>
      </c>
      <c r="R63" s="22">
        <v>0.12007515487138248</v>
      </c>
      <c r="S63" s="22">
        <v>2.4700693850170396E-3</v>
      </c>
      <c r="U63" s="6" t="str">
        <f t="shared" si="10"/>
        <v>Pr</v>
      </c>
      <c r="V63" s="7">
        <f t="shared" si="11"/>
        <v>1.3669821240799158</v>
      </c>
      <c r="W63" s="7" t="str">
        <f t="shared" si="12"/>
        <v/>
      </c>
      <c r="X63" s="7" t="str">
        <f t="shared" si="13"/>
        <v/>
      </c>
      <c r="Y63" s="7" t="str">
        <f t="shared" si="14"/>
        <v/>
      </c>
      <c r="Z63" s="7" t="str">
        <f t="shared" si="15"/>
        <v/>
      </c>
      <c r="AA63" s="7" t="str">
        <f t="shared" si="16"/>
        <v/>
      </c>
      <c r="AB63" s="7">
        <f t="shared" si="17"/>
        <v>1.1646568276340996</v>
      </c>
      <c r="AC63" s="7">
        <f t="shared" si="18"/>
        <v>1.2626199250408252</v>
      </c>
      <c r="AD63" s="7"/>
      <c r="AE63" s="6" t="str">
        <f t="shared" si="9"/>
        <v>Pr</v>
      </c>
      <c r="AF63" s="62">
        <v>4.0068437147079305E-2</v>
      </c>
      <c r="AT63" s="10"/>
      <c r="AU63" s="7"/>
      <c r="AV63" s="7"/>
      <c r="AW63" s="7"/>
      <c r="AX63" s="7"/>
      <c r="AY63" s="7"/>
      <c r="AZ63" s="7"/>
      <c r="BA63" s="7"/>
      <c r="BB63" s="7"/>
      <c r="BF63" s="7"/>
      <c r="BG63" s="7"/>
      <c r="BH63" s="7"/>
      <c r="BI63" s="7"/>
      <c r="BJ63" s="7"/>
      <c r="BK63" s="7"/>
      <c r="BL63" s="7"/>
      <c r="BM63" s="7"/>
    </row>
    <row r="64" spans="1:65">
      <c r="A64" s="1">
        <v>60</v>
      </c>
      <c r="B64" s="2">
        <v>1602</v>
      </c>
      <c r="C64" s="42" t="s">
        <v>58</v>
      </c>
      <c r="D64" s="3">
        <v>0.47199999999999998</v>
      </c>
      <c r="E64" s="3">
        <v>3.5999999999999997E-2</v>
      </c>
      <c r="F64" s="3">
        <v>0.64</v>
      </c>
      <c r="M64" s="3">
        <v>0.49</v>
      </c>
      <c r="N64" s="3">
        <v>0.06</v>
      </c>
      <c r="P64" s="22">
        <v>0.57409246311628703</v>
      </c>
      <c r="Q64" s="22">
        <v>9.3451031658581089E-3</v>
      </c>
      <c r="R64" s="22">
        <v>0.63741643505862156</v>
      </c>
      <c r="S64" s="22">
        <v>1.7030206835363361E-2</v>
      </c>
      <c r="U64" s="6" t="str">
        <f t="shared" si="10"/>
        <v>Nd</v>
      </c>
      <c r="V64" s="7">
        <f t="shared" si="11"/>
        <v>1.3559322033898307</v>
      </c>
      <c r="W64" s="7" t="str">
        <f t="shared" si="12"/>
        <v/>
      </c>
      <c r="X64" s="7" t="str">
        <f t="shared" si="13"/>
        <v/>
      </c>
      <c r="Y64" s="7" t="str">
        <f t="shared" si="14"/>
        <v/>
      </c>
      <c r="Z64" s="7">
        <f t="shared" si="15"/>
        <v>1.0381355932203391</v>
      </c>
      <c r="AA64" s="7" t="str">
        <f t="shared" si="16"/>
        <v/>
      </c>
      <c r="AB64" s="7">
        <f t="shared" si="17"/>
        <v>1.2162975913480658</v>
      </c>
      <c r="AC64" s="7">
        <f t="shared" si="18"/>
        <v>1.3504585488530119</v>
      </c>
      <c r="AD64" s="7"/>
      <c r="AE64" s="6" t="str">
        <f t="shared" si="9"/>
        <v>Nd</v>
      </c>
      <c r="AF64" s="50" t="s">
        <v>107</v>
      </c>
      <c r="AT64" s="10"/>
      <c r="AU64" s="7"/>
      <c r="AV64" s="7"/>
      <c r="AW64" s="7"/>
      <c r="AX64" s="7"/>
      <c r="AY64" s="7"/>
      <c r="AZ64" s="7"/>
      <c r="BA64" s="7"/>
      <c r="BB64" s="7"/>
      <c r="BF64" s="7"/>
      <c r="BG64" s="7"/>
      <c r="BH64" s="7"/>
      <c r="BI64" s="7"/>
      <c r="BJ64" s="7"/>
      <c r="BK64" s="7"/>
      <c r="BL64" s="7"/>
      <c r="BM64" s="7"/>
    </row>
    <row r="65" spans="1:65" ht="17">
      <c r="A65" s="1">
        <v>61</v>
      </c>
      <c r="P65" s="12"/>
      <c r="Q65" s="12"/>
      <c r="R65" s="12"/>
      <c r="S65" s="12"/>
      <c r="U65" s="6" t="str">
        <f t="shared" si="10"/>
        <v/>
      </c>
      <c r="V65" s="7" t="str">
        <f t="shared" si="11"/>
        <v/>
      </c>
      <c r="W65" s="7" t="str">
        <f t="shared" si="12"/>
        <v/>
      </c>
      <c r="X65" s="7" t="str">
        <f t="shared" si="13"/>
        <v/>
      </c>
      <c r="Y65" s="7" t="str">
        <f t="shared" si="14"/>
        <v/>
      </c>
      <c r="Z65" s="7" t="str">
        <f t="shared" si="15"/>
        <v/>
      </c>
      <c r="AA65" s="7" t="str">
        <f t="shared" si="16"/>
        <v/>
      </c>
      <c r="AB65" s="7" t="str">
        <f t="shared" si="17"/>
        <v/>
      </c>
      <c r="AC65" s="7" t="str">
        <f t="shared" si="18"/>
        <v/>
      </c>
      <c r="AD65" s="7"/>
      <c r="AT65" s="10"/>
      <c r="AU65" s="7"/>
      <c r="AV65" s="7"/>
      <c r="AW65" s="7"/>
      <c r="AX65" s="7"/>
      <c r="AY65" s="7"/>
      <c r="AZ65" s="7"/>
      <c r="BA65" s="7"/>
      <c r="BB65" s="7"/>
      <c r="BF65" s="7"/>
      <c r="BG65" s="7"/>
      <c r="BH65" s="7"/>
      <c r="BI65" s="7"/>
      <c r="BJ65" s="7"/>
      <c r="BK65" s="7"/>
      <c r="BL65" s="7"/>
      <c r="BM65" s="7"/>
    </row>
    <row r="66" spans="1:65">
      <c r="A66" s="1">
        <v>62</v>
      </c>
      <c r="B66" s="2">
        <v>1590</v>
      </c>
      <c r="C66" s="42" t="s">
        <v>59</v>
      </c>
      <c r="D66" s="3">
        <v>0.153</v>
      </c>
      <c r="E66" s="3">
        <v>1.2E-2</v>
      </c>
      <c r="F66" s="3">
        <v>0.20699999999999999</v>
      </c>
      <c r="P66" s="22">
        <v>0.18582471383461052</v>
      </c>
      <c r="Q66" s="22">
        <v>8.1690843512642383E-3</v>
      </c>
      <c r="R66" s="22">
        <v>0.19693489629435768</v>
      </c>
      <c r="S66" s="22">
        <v>5.6230716121659216E-3</v>
      </c>
      <c r="U66" s="6" t="str">
        <f t="shared" si="10"/>
        <v>Sm</v>
      </c>
      <c r="V66" s="7">
        <f t="shared" si="11"/>
        <v>1.3529411764705881</v>
      </c>
      <c r="W66" s="7" t="str">
        <f t="shared" si="12"/>
        <v/>
      </c>
      <c r="X66" s="7" t="str">
        <f t="shared" si="13"/>
        <v/>
      </c>
      <c r="Y66" s="7" t="str">
        <f t="shared" si="14"/>
        <v/>
      </c>
      <c r="Z66" s="7" t="str">
        <f t="shared" si="15"/>
        <v/>
      </c>
      <c r="AA66" s="7" t="str">
        <f t="shared" si="16"/>
        <v/>
      </c>
      <c r="AB66" s="7">
        <f t="shared" si="17"/>
        <v>1.214540613298108</v>
      </c>
      <c r="AC66" s="7">
        <f t="shared" si="18"/>
        <v>1.2871561849304423</v>
      </c>
      <c r="AD66" s="7"/>
      <c r="AE66" s="6" t="str">
        <f t="shared" si="9"/>
        <v>Sm</v>
      </c>
      <c r="AF66" s="50" t="s">
        <v>108</v>
      </c>
      <c r="AT66" s="10"/>
      <c r="AU66" s="7"/>
      <c r="AV66" s="7"/>
      <c r="AW66" s="7"/>
      <c r="AX66" s="7"/>
      <c r="AY66" s="7"/>
      <c r="AZ66" s="7"/>
      <c r="BA66" s="7"/>
      <c r="BB66" s="7"/>
      <c r="BF66" s="7"/>
      <c r="BG66" s="7"/>
      <c r="BH66" s="7"/>
      <c r="BI66" s="7"/>
      <c r="BJ66" s="7"/>
      <c r="BK66" s="7"/>
      <c r="BL66" s="7"/>
      <c r="BM66" s="7"/>
    </row>
    <row r="67" spans="1:65">
      <c r="A67" s="1">
        <v>63</v>
      </c>
      <c r="B67" s="2">
        <v>1356</v>
      </c>
      <c r="C67" s="42" t="s">
        <v>60</v>
      </c>
      <c r="D67" s="3">
        <v>5.7700000000000001E-2</v>
      </c>
      <c r="E67" s="3">
        <v>5.0000000000000001E-3</v>
      </c>
      <c r="F67" s="3">
        <v>7.8E-2</v>
      </c>
      <c r="P67" s="14">
        <v>6.8651386803187733E-2</v>
      </c>
      <c r="Q67" s="14">
        <v>1.764054561650913E-3</v>
      </c>
      <c r="R67" s="14">
        <v>7.5488318575928415E-2</v>
      </c>
      <c r="S67" s="14">
        <v>1.2226382626257777E-3</v>
      </c>
      <c r="U67" s="6" t="str">
        <f t="shared" si="10"/>
        <v>Eu</v>
      </c>
      <c r="V67" s="7">
        <f t="shared" si="11"/>
        <v>1.3518197573656845</v>
      </c>
      <c r="W67" s="7" t="str">
        <f t="shared" si="12"/>
        <v/>
      </c>
      <c r="X67" s="7" t="str">
        <f t="shared" si="13"/>
        <v/>
      </c>
      <c r="Y67" s="7" t="str">
        <f t="shared" si="14"/>
        <v/>
      </c>
      <c r="Z67" s="7" t="str">
        <f t="shared" si="15"/>
        <v/>
      </c>
      <c r="AA67" s="7" t="str">
        <f t="shared" si="16"/>
        <v/>
      </c>
      <c r="AB67" s="7">
        <f t="shared" si="17"/>
        <v>1.1897987314243974</v>
      </c>
      <c r="AC67" s="7">
        <f t="shared" si="18"/>
        <v>1.3082897500160904</v>
      </c>
      <c r="AD67" s="7"/>
      <c r="AE67" s="6" t="str">
        <f t="shared" si="9"/>
        <v>Eu</v>
      </c>
      <c r="AF67" s="50" t="s">
        <v>109</v>
      </c>
      <c r="AT67" s="10"/>
      <c r="AU67" s="7"/>
      <c r="AV67" s="7"/>
      <c r="AW67" s="7"/>
      <c r="AX67" s="7"/>
      <c r="AY67" s="7"/>
      <c r="AZ67" s="7"/>
      <c r="BA67" s="7"/>
      <c r="BB67" s="7"/>
      <c r="BF67" s="7"/>
      <c r="BG67" s="7"/>
      <c r="BH67" s="7"/>
      <c r="BI67" s="7"/>
      <c r="BJ67" s="7"/>
      <c r="BK67" s="7"/>
      <c r="BL67" s="7"/>
      <c r="BM67" s="7"/>
    </row>
    <row r="68" spans="1:65">
      <c r="A68" s="1">
        <v>64</v>
      </c>
      <c r="B68" s="2">
        <v>1659</v>
      </c>
      <c r="C68" s="42" t="s">
        <v>61</v>
      </c>
      <c r="D68" s="3">
        <v>0.20799999999999999</v>
      </c>
      <c r="E68" s="3">
        <v>1.7999999999999999E-2</v>
      </c>
      <c r="F68" s="3">
        <v>0.28699999999999998</v>
      </c>
      <c r="P68" s="22">
        <v>0.2477592346366119</v>
      </c>
      <c r="Q68" s="22">
        <v>5.4798789439520603E-3</v>
      </c>
      <c r="R68" s="22">
        <v>0.28100744401647826</v>
      </c>
      <c r="S68" s="22">
        <v>5.6857247462601401E-3</v>
      </c>
      <c r="U68" s="6" t="str">
        <f t="shared" si="10"/>
        <v>Gd</v>
      </c>
      <c r="V68" s="7">
        <f t="shared" si="11"/>
        <v>1.3798076923076923</v>
      </c>
      <c r="W68" s="7" t="str">
        <f t="shared" si="12"/>
        <v/>
      </c>
      <c r="X68" s="7" t="str">
        <f t="shared" si="13"/>
        <v/>
      </c>
      <c r="Y68" s="7" t="str">
        <f t="shared" si="14"/>
        <v/>
      </c>
      <c r="Z68" s="7" t="str">
        <f t="shared" si="15"/>
        <v/>
      </c>
      <c r="AA68" s="7" t="str">
        <f t="shared" si="16"/>
        <v/>
      </c>
      <c r="AB68" s="7">
        <f t="shared" si="17"/>
        <v>1.1911501665221726</v>
      </c>
      <c r="AC68" s="7">
        <f t="shared" si="18"/>
        <v>1.3509973270022995</v>
      </c>
      <c r="AD68" s="7"/>
      <c r="AE68" s="6" t="str">
        <f t="shared" si="9"/>
        <v>Gd</v>
      </c>
      <c r="AF68" s="62">
        <v>2.867509993954339E-2</v>
      </c>
      <c r="AT68" s="10"/>
      <c r="AU68" s="7"/>
      <c r="AV68" s="7"/>
      <c r="AW68" s="7"/>
      <c r="AX68" s="7"/>
      <c r="AY68" s="7"/>
      <c r="AZ68" s="7"/>
      <c r="BA68" s="7"/>
      <c r="BB68" s="7"/>
      <c r="BF68" s="7"/>
      <c r="BG68" s="7"/>
      <c r="BH68" s="7"/>
      <c r="BI68" s="7"/>
      <c r="BJ68" s="7"/>
      <c r="BK68" s="7"/>
      <c r="BL68" s="7"/>
      <c r="BM68" s="7"/>
    </row>
    <row r="69" spans="1:65">
      <c r="A69" s="1">
        <v>65</v>
      </c>
      <c r="B69" s="2">
        <v>1659</v>
      </c>
      <c r="C69" s="42" t="s">
        <v>62</v>
      </c>
      <c r="D69" s="3">
        <v>3.7999999999999999E-2</v>
      </c>
      <c r="E69" s="3">
        <v>3.0000000000000001E-3</v>
      </c>
      <c r="F69" s="3">
        <v>5.1999999999999998E-2</v>
      </c>
      <c r="P69" s="14">
        <v>4.5340591928651551E-2</v>
      </c>
      <c r="Q69" s="14">
        <v>8.5757694450365159E-4</v>
      </c>
      <c r="R69" s="14">
        <v>5.0434000334065018E-2</v>
      </c>
      <c r="S69" s="14">
        <v>5.7743008802187503E-4</v>
      </c>
      <c r="U69" s="6" t="str">
        <f t="shared" ref="U69:U89" si="19">IF(C69="","",C69)</f>
        <v>Tb</v>
      </c>
      <c r="V69" s="7">
        <f t="shared" ref="V69:V89" si="20">IF(ISERROR(F69/$D69),"",IF(F69/$D69&gt;0,F69/$D69,""))</f>
        <v>1.368421052631579</v>
      </c>
      <c r="W69" s="7" t="str">
        <f t="shared" ref="W69:W89" si="21">IF(ISERROR(G69/$D69),"",IF(G69/$D69&gt;0,G69/$D69,""))</f>
        <v/>
      </c>
      <c r="X69" s="7" t="str">
        <f t="shared" ref="X69:X89" si="22">IF(ISERROR(I69/$D69),"",IF(I69/$D69&gt;0,I69/$D69,""))</f>
        <v/>
      </c>
      <c r="Y69" s="7" t="str">
        <f t="shared" ref="Y69:Y89" si="23">IF(ISERROR(K69/$D69),"",IF(K69/$D69&gt;0,K69/$D69,""))</f>
        <v/>
      </c>
      <c r="Z69" s="7" t="str">
        <f t="shared" ref="Z69:Z89" si="24">IF(ISERROR(M69/$D69),"",IF(M69/$D69&gt;0,M69/$D69,""))</f>
        <v/>
      </c>
      <c r="AA69" s="7" t="str">
        <f t="shared" ref="AA69:AA89" si="25">IF(ISERROR(O69/$D69),"",IF(O69/$D69&gt;0,O69/$D69,""))</f>
        <v/>
      </c>
      <c r="AB69" s="7">
        <f t="shared" ref="AB69:AB89" si="26">IF(ISERROR(P69/$D69),"",IF(P69/$D69&gt;0,P69/$D69,""))</f>
        <v>1.1931734718066198</v>
      </c>
      <c r="AC69" s="7">
        <f t="shared" ref="AC69:AC89" si="27">IF(ISERROR(R69/$D69),"",IF(R69/$D69&gt;0,R69/$D69,""))</f>
        <v>1.3272105351069743</v>
      </c>
      <c r="AD69" s="7"/>
      <c r="AE69" s="6" t="str">
        <f t="shared" si="9"/>
        <v>Tb</v>
      </c>
      <c r="AF69" s="63">
        <v>1.1473779682652616E-3</v>
      </c>
      <c r="AT69" s="10"/>
      <c r="AU69" s="7"/>
      <c r="AV69" s="7"/>
      <c r="AW69" s="7"/>
      <c r="AX69" s="7"/>
      <c r="AY69" s="7"/>
      <c r="AZ69" s="7"/>
      <c r="BA69" s="7"/>
      <c r="BB69" s="7"/>
      <c r="BF69" s="7"/>
      <c r="BG69" s="7"/>
      <c r="BH69" s="7"/>
      <c r="BI69" s="7"/>
      <c r="BJ69" s="7"/>
      <c r="BK69" s="7"/>
      <c r="BL69" s="7"/>
      <c r="BM69" s="7"/>
    </row>
    <row r="70" spans="1:65">
      <c r="A70" s="1">
        <v>66</v>
      </c>
      <c r="B70" s="2">
        <v>1659</v>
      </c>
      <c r="C70" s="42" t="s">
        <v>63</v>
      </c>
      <c r="D70" s="3">
        <v>0.252</v>
      </c>
      <c r="E70" s="3">
        <v>0.02</v>
      </c>
      <c r="F70" s="3">
        <v>0.34499999999999997</v>
      </c>
      <c r="P70" s="22">
        <v>0.31246552587447923</v>
      </c>
      <c r="Q70" s="22">
        <v>6.312111295991186E-3</v>
      </c>
      <c r="R70" s="22">
        <v>0.34214790301156406</v>
      </c>
      <c r="S70" s="22">
        <v>4.8220343976240762E-3</v>
      </c>
      <c r="U70" s="6" t="str">
        <f t="shared" si="19"/>
        <v>Dy</v>
      </c>
      <c r="V70" s="7">
        <f t="shared" si="20"/>
        <v>1.3690476190476188</v>
      </c>
      <c r="W70" s="7" t="str">
        <f t="shared" si="21"/>
        <v/>
      </c>
      <c r="X70" s="7" t="str">
        <f t="shared" si="22"/>
        <v/>
      </c>
      <c r="Y70" s="7" t="str">
        <f t="shared" si="23"/>
        <v/>
      </c>
      <c r="Z70" s="7" t="str">
        <f t="shared" si="24"/>
        <v/>
      </c>
      <c r="AA70" s="7" t="str">
        <f t="shared" si="25"/>
        <v/>
      </c>
      <c r="AB70" s="7">
        <f t="shared" si="26"/>
        <v>1.2399425629939651</v>
      </c>
      <c r="AC70" s="7">
        <f t="shared" si="27"/>
        <v>1.3577297738554128</v>
      </c>
      <c r="AD70" s="7"/>
      <c r="AE70" s="6" t="str">
        <f t="shared" ref="AE70:AE89" si="28">C70</f>
        <v>Dy</v>
      </c>
      <c r="AF70" s="50" t="s">
        <v>110</v>
      </c>
      <c r="AT70" s="10"/>
      <c r="AU70" s="7"/>
      <c r="AV70" s="7"/>
      <c r="AW70" s="7"/>
      <c r="AX70" s="7"/>
      <c r="AY70" s="7"/>
      <c r="AZ70" s="7"/>
      <c r="BA70" s="7"/>
      <c r="BB70" s="7"/>
      <c r="BF70" s="7"/>
      <c r="BG70" s="7"/>
      <c r="BH70" s="7"/>
      <c r="BI70" s="7"/>
      <c r="BJ70" s="7"/>
      <c r="BK70" s="7"/>
      <c r="BL70" s="7"/>
      <c r="BM70" s="7"/>
    </row>
    <row r="71" spans="1:65">
      <c r="A71" s="1">
        <v>67</v>
      </c>
      <c r="B71" s="2">
        <v>1659</v>
      </c>
      <c r="C71" s="42" t="s">
        <v>64</v>
      </c>
      <c r="D71" s="3">
        <v>5.6300000000000003E-2</v>
      </c>
      <c r="E71" s="3">
        <v>4.4000000000000003E-3</v>
      </c>
      <c r="F71" s="3">
        <v>7.6999999999999999E-2</v>
      </c>
      <c r="P71" s="14">
        <v>6.7932503986256471E-2</v>
      </c>
      <c r="Q71" s="14">
        <v>7.3627694870047344E-4</v>
      </c>
      <c r="R71" s="14">
        <v>7.5812343728787576E-2</v>
      </c>
      <c r="S71" s="14">
        <v>1.4938484792887334E-3</v>
      </c>
      <c r="U71" s="6" t="str">
        <f t="shared" si="19"/>
        <v>Ho</v>
      </c>
      <c r="V71" s="7">
        <f t="shared" si="20"/>
        <v>1.3676731793960923</v>
      </c>
      <c r="W71" s="7" t="str">
        <f t="shared" si="21"/>
        <v/>
      </c>
      <c r="X71" s="7" t="str">
        <f t="shared" si="22"/>
        <v/>
      </c>
      <c r="Y71" s="7" t="str">
        <f t="shared" si="23"/>
        <v/>
      </c>
      <c r="Z71" s="7" t="str">
        <f t="shared" si="24"/>
        <v/>
      </c>
      <c r="AA71" s="7" t="str">
        <f t="shared" si="25"/>
        <v/>
      </c>
      <c r="AB71" s="7">
        <f t="shared" si="26"/>
        <v>1.2066164118340403</v>
      </c>
      <c r="AC71" s="7">
        <f t="shared" si="27"/>
        <v>1.3465780413639001</v>
      </c>
      <c r="AD71" s="7"/>
      <c r="AE71" s="6" t="str">
        <f t="shared" si="28"/>
        <v>Ho</v>
      </c>
      <c r="AF71" s="50" t="s">
        <v>111</v>
      </c>
      <c r="AT71" s="10"/>
      <c r="AU71" s="7"/>
      <c r="AV71" s="7"/>
      <c r="AW71" s="7"/>
      <c r="AX71" s="7"/>
      <c r="AY71" s="7"/>
      <c r="AZ71" s="7"/>
      <c r="BA71" s="7"/>
      <c r="BB71" s="7"/>
      <c r="BF71" s="7"/>
      <c r="BG71" s="7"/>
      <c r="BH71" s="7"/>
      <c r="BI71" s="7"/>
      <c r="BJ71" s="7"/>
      <c r="BK71" s="7"/>
      <c r="BL71" s="7"/>
      <c r="BM71" s="7"/>
    </row>
    <row r="72" spans="1:65">
      <c r="A72" s="1">
        <v>68</v>
      </c>
      <c r="B72" s="2">
        <v>1659</v>
      </c>
      <c r="C72" s="42" t="s">
        <v>65</v>
      </c>
      <c r="D72" s="3">
        <v>0.16400000000000001</v>
      </c>
      <c r="E72" s="3">
        <v>1.2E-2</v>
      </c>
      <c r="F72" s="3">
        <v>0.221</v>
      </c>
      <c r="P72" s="22">
        <v>0.20713770002046258</v>
      </c>
      <c r="Q72" s="22">
        <v>4.3192880087335531E-3</v>
      </c>
      <c r="R72" s="22">
        <v>0.22657182363896963</v>
      </c>
      <c r="S72" s="22">
        <v>4.8421307720405678E-3</v>
      </c>
      <c r="U72" s="6" t="str">
        <f t="shared" si="19"/>
        <v>Er</v>
      </c>
      <c r="V72" s="7">
        <f t="shared" si="20"/>
        <v>1.347560975609756</v>
      </c>
      <c r="W72" s="7" t="str">
        <f t="shared" si="21"/>
        <v/>
      </c>
      <c r="X72" s="7" t="str">
        <f t="shared" si="22"/>
        <v/>
      </c>
      <c r="Y72" s="7" t="str">
        <f t="shared" si="23"/>
        <v/>
      </c>
      <c r="Z72" s="7" t="str">
        <f t="shared" si="24"/>
        <v/>
      </c>
      <c r="AA72" s="7" t="str">
        <f t="shared" si="25"/>
        <v/>
      </c>
      <c r="AB72" s="7">
        <f t="shared" si="26"/>
        <v>1.2630347562223327</v>
      </c>
      <c r="AC72" s="7">
        <f t="shared" si="27"/>
        <v>1.3815355099937172</v>
      </c>
      <c r="AD72" s="7"/>
      <c r="AE72" s="6" t="str">
        <f t="shared" si="28"/>
        <v>Er</v>
      </c>
      <c r="AF72" s="62">
        <v>1.0620805429547941E-2</v>
      </c>
      <c r="AT72" s="10"/>
      <c r="AU72" s="7"/>
      <c r="AV72" s="7"/>
      <c r="AW72" s="7"/>
      <c r="AX72" s="7"/>
      <c r="AY72" s="7"/>
      <c r="AZ72" s="7"/>
      <c r="BA72" s="7"/>
      <c r="BB72" s="7"/>
      <c r="BF72" s="7"/>
      <c r="BG72" s="7"/>
      <c r="BH72" s="7"/>
      <c r="BI72" s="7"/>
      <c r="BJ72" s="7"/>
      <c r="BK72" s="7"/>
      <c r="BL72" s="7"/>
      <c r="BM72" s="7"/>
    </row>
    <row r="73" spans="1:65">
      <c r="A73" s="1">
        <v>69</v>
      </c>
      <c r="B73" s="2">
        <v>1659</v>
      </c>
      <c r="C73" s="42" t="s">
        <v>66</v>
      </c>
      <c r="D73" s="3">
        <v>2.5899999999999999E-2</v>
      </c>
      <c r="E73" s="3">
        <v>2.3999999999999998E-3</v>
      </c>
      <c r="F73" s="3">
        <v>3.5000000000000003E-2</v>
      </c>
      <c r="P73" s="14">
        <v>3.1994806001373902E-2</v>
      </c>
      <c r="Q73" s="14">
        <v>9.2315851201669465E-4</v>
      </c>
      <c r="R73" s="14">
        <v>3.5255950908197033E-2</v>
      </c>
      <c r="S73" s="14">
        <v>8.197329938677342E-4</v>
      </c>
      <c r="U73" s="6" t="str">
        <f t="shared" si="19"/>
        <v>Tm</v>
      </c>
      <c r="V73" s="7">
        <f t="shared" si="20"/>
        <v>1.3513513513513515</v>
      </c>
      <c r="W73" s="7" t="str">
        <f t="shared" si="21"/>
        <v/>
      </c>
      <c r="X73" s="7" t="str">
        <f t="shared" si="22"/>
        <v/>
      </c>
      <c r="Y73" s="7" t="str">
        <f t="shared" si="23"/>
        <v/>
      </c>
      <c r="Z73" s="7" t="str">
        <f t="shared" si="24"/>
        <v/>
      </c>
      <c r="AA73" s="7" t="str">
        <f t="shared" si="25"/>
        <v/>
      </c>
      <c r="AB73" s="7">
        <f t="shared" si="26"/>
        <v>1.2353206950337414</v>
      </c>
      <c r="AC73" s="7">
        <f t="shared" si="27"/>
        <v>1.3612336257991133</v>
      </c>
      <c r="AD73" s="7"/>
      <c r="AE73" s="6" t="str">
        <f t="shared" si="28"/>
        <v>Tm</v>
      </c>
      <c r="AF73" s="63">
        <v>1.7964018500263184E-3</v>
      </c>
      <c r="AT73" s="10"/>
      <c r="AU73" s="7"/>
      <c r="AV73" s="7"/>
      <c r="AW73" s="7"/>
      <c r="AX73" s="7"/>
      <c r="AY73" s="7"/>
      <c r="AZ73" s="7"/>
      <c r="BA73" s="7"/>
      <c r="BB73" s="7"/>
      <c r="BF73" s="7"/>
      <c r="BG73" s="7"/>
      <c r="BH73" s="7"/>
      <c r="BI73" s="7"/>
      <c r="BJ73" s="7"/>
      <c r="BK73" s="7"/>
      <c r="BL73" s="7"/>
      <c r="BM73" s="7"/>
    </row>
    <row r="74" spans="1:65">
      <c r="A74" s="1">
        <v>70</v>
      </c>
      <c r="B74" s="2">
        <v>1487</v>
      </c>
      <c r="C74" s="42" t="s">
        <v>67</v>
      </c>
      <c r="D74" s="3">
        <v>0.16700000000000001</v>
      </c>
      <c r="E74" s="3">
        <v>1.4E-2</v>
      </c>
      <c r="F74" s="3">
        <v>0.22500000000000001</v>
      </c>
      <c r="P74" s="22">
        <v>0.20334282469613474</v>
      </c>
      <c r="Q74" s="22">
        <v>4.3769397593480452E-3</v>
      </c>
      <c r="R74" s="22">
        <v>0.22878068981012548</v>
      </c>
      <c r="S74" s="22">
        <v>3.2134543016890471E-3</v>
      </c>
      <c r="U74" s="6" t="str">
        <f t="shared" si="19"/>
        <v>Yb</v>
      </c>
      <c r="V74" s="7">
        <f t="shared" si="20"/>
        <v>1.3473053892215567</v>
      </c>
      <c r="W74" s="7" t="str">
        <f t="shared" si="21"/>
        <v/>
      </c>
      <c r="X74" s="7" t="str">
        <f t="shared" si="22"/>
        <v/>
      </c>
      <c r="Y74" s="7" t="str">
        <f t="shared" si="23"/>
        <v/>
      </c>
      <c r="Z74" s="7" t="str">
        <f t="shared" si="24"/>
        <v/>
      </c>
      <c r="AA74" s="7" t="str">
        <f t="shared" si="25"/>
        <v/>
      </c>
      <c r="AB74" s="7">
        <f t="shared" si="26"/>
        <v>1.2176217047672737</v>
      </c>
      <c r="AC74" s="7">
        <f t="shared" si="27"/>
        <v>1.3699442503600328</v>
      </c>
      <c r="AD74" s="7"/>
      <c r="AE74" s="6" t="str">
        <f t="shared" si="28"/>
        <v>Yb</v>
      </c>
      <c r="AF74" s="63">
        <v>4.2894033801618141E-3</v>
      </c>
      <c r="AT74" s="10"/>
      <c r="AU74" s="7"/>
      <c r="AV74" s="7"/>
      <c r="AW74" s="7"/>
      <c r="AX74" s="7"/>
      <c r="AY74" s="7"/>
      <c r="AZ74" s="7"/>
      <c r="BA74" s="7"/>
      <c r="BB74" s="7"/>
      <c r="BF74" s="7"/>
      <c r="BG74" s="7"/>
      <c r="BH74" s="7"/>
      <c r="BI74" s="7"/>
      <c r="BJ74" s="7"/>
      <c r="BK74" s="7"/>
      <c r="BL74" s="7"/>
      <c r="BM74" s="7"/>
    </row>
    <row r="75" spans="1:65">
      <c r="A75" s="1">
        <v>71</v>
      </c>
      <c r="B75" s="2">
        <v>1659</v>
      </c>
      <c r="C75" s="42" t="s">
        <v>68</v>
      </c>
      <c r="D75" s="3">
        <v>2.4899999999999999E-2</v>
      </c>
      <c r="E75" s="3">
        <v>2E-3</v>
      </c>
      <c r="F75" s="3">
        <v>3.5000000000000003E-2</v>
      </c>
      <c r="P75" s="14">
        <v>3.1229692022288334E-2</v>
      </c>
      <c r="Q75" s="14">
        <v>8.5828595214955839E-4</v>
      </c>
      <c r="R75" s="14">
        <v>3.4194470448426321E-2</v>
      </c>
      <c r="S75" s="14">
        <v>1.1368740314056706E-3</v>
      </c>
      <c r="U75" s="6" t="str">
        <f t="shared" si="19"/>
        <v>Lu</v>
      </c>
      <c r="V75" s="7">
        <f t="shared" si="20"/>
        <v>1.4056224899598395</v>
      </c>
      <c r="W75" s="7" t="str">
        <f t="shared" si="21"/>
        <v/>
      </c>
      <c r="X75" s="7" t="str">
        <f t="shared" si="22"/>
        <v/>
      </c>
      <c r="Y75" s="7" t="str">
        <f t="shared" si="23"/>
        <v/>
      </c>
      <c r="Z75" s="7" t="str">
        <f t="shared" si="24"/>
        <v/>
      </c>
      <c r="AA75" s="7" t="str">
        <f t="shared" si="25"/>
        <v/>
      </c>
      <c r="AB75" s="7">
        <f t="shared" si="26"/>
        <v>1.2542044988870817</v>
      </c>
      <c r="AC75" s="7">
        <f t="shared" si="27"/>
        <v>1.3732719055592901</v>
      </c>
      <c r="AD75" s="7"/>
      <c r="AE75" s="6" t="str">
        <f t="shared" si="28"/>
        <v>Lu</v>
      </c>
      <c r="AF75" s="50" t="s">
        <v>112</v>
      </c>
      <c r="AT75" s="10"/>
      <c r="AU75" s="7"/>
      <c r="AV75" s="7"/>
      <c r="AW75" s="7"/>
      <c r="AX75" s="7"/>
      <c r="AY75" s="7"/>
      <c r="AZ75" s="7"/>
      <c r="BA75" s="7"/>
      <c r="BB75" s="7"/>
      <c r="BF75" s="7"/>
      <c r="BG75" s="7"/>
      <c r="BH75" s="7"/>
      <c r="BI75" s="7"/>
      <c r="BJ75" s="7"/>
      <c r="BK75" s="7"/>
      <c r="BL75" s="7"/>
      <c r="BM75" s="7"/>
    </row>
    <row r="76" spans="1:65">
      <c r="A76" s="1">
        <v>72</v>
      </c>
      <c r="B76" s="2">
        <v>1684</v>
      </c>
      <c r="C76" s="42" t="s">
        <v>69</v>
      </c>
      <c r="D76" s="3">
        <v>0.106</v>
      </c>
      <c r="E76" s="3">
        <v>8.0000000000000002E-3</v>
      </c>
      <c r="F76" s="3">
        <v>0.15</v>
      </c>
      <c r="P76" s="27">
        <v>0.12760921775518155</v>
      </c>
      <c r="Q76" s="27">
        <v>1.0986148635539348E-2</v>
      </c>
      <c r="R76" s="21">
        <v>0.12539494065818338</v>
      </c>
      <c r="S76" s="21">
        <v>3.6923831309945802E-3</v>
      </c>
      <c r="U76" s="6" t="str">
        <f t="shared" si="19"/>
        <v>Hf</v>
      </c>
      <c r="V76" s="7">
        <f t="shared" si="20"/>
        <v>1.4150943396226414</v>
      </c>
      <c r="W76" s="7" t="str">
        <f t="shared" si="21"/>
        <v/>
      </c>
      <c r="X76" s="7" t="str">
        <f t="shared" si="22"/>
        <v/>
      </c>
      <c r="Y76" s="7" t="str">
        <f t="shared" si="23"/>
        <v/>
      </c>
      <c r="Z76" s="7" t="str">
        <f t="shared" si="24"/>
        <v/>
      </c>
      <c r="AA76" s="7" t="str">
        <f t="shared" si="25"/>
        <v/>
      </c>
      <c r="AB76" s="7">
        <f t="shared" si="26"/>
        <v>1.2038605448602033</v>
      </c>
      <c r="AC76" s="7">
        <f t="shared" si="27"/>
        <v>1.182971138284749</v>
      </c>
      <c r="AD76" s="7"/>
      <c r="AE76" s="6" t="str">
        <f t="shared" si="28"/>
        <v>Hf</v>
      </c>
      <c r="AF76" s="60">
        <v>0.11177703314411419</v>
      </c>
      <c r="AT76" s="10"/>
      <c r="AU76" s="7"/>
      <c r="AV76" s="7"/>
      <c r="AW76" s="7"/>
      <c r="AX76" s="7"/>
      <c r="AY76" s="7"/>
      <c r="AZ76" s="7"/>
      <c r="BA76" s="7"/>
      <c r="BB76" s="7"/>
      <c r="BF76" s="7"/>
      <c r="BG76" s="7"/>
      <c r="BH76" s="7"/>
      <c r="BI76" s="7"/>
      <c r="BJ76" s="7"/>
      <c r="BK76" s="7"/>
      <c r="BL76" s="7"/>
      <c r="BM76" s="7"/>
    </row>
    <row r="77" spans="1:65">
      <c r="A77" s="1">
        <v>73</v>
      </c>
      <c r="B77" s="2">
        <v>1573</v>
      </c>
      <c r="C77" s="42" t="s">
        <v>70</v>
      </c>
      <c r="D77" s="3">
        <v>1.4800000000000001E-2</v>
      </c>
      <c r="E77" s="3">
        <v>1.4E-3</v>
      </c>
      <c r="F77" s="3">
        <v>0.02</v>
      </c>
      <c r="P77" s="27">
        <v>0.56030766402735832</v>
      </c>
      <c r="Q77" s="27">
        <v>9.5952521910721584E-3</v>
      </c>
      <c r="R77" s="23">
        <v>5.3454068147767958E-2</v>
      </c>
      <c r="S77" s="23">
        <v>1.163138431980076E-3</v>
      </c>
      <c r="U77" s="6" t="str">
        <f t="shared" si="19"/>
        <v>Ta</v>
      </c>
      <c r="V77" s="7">
        <f t="shared" si="20"/>
        <v>1.3513513513513513</v>
      </c>
      <c r="W77" s="7" t="str">
        <f t="shared" si="21"/>
        <v/>
      </c>
      <c r="X77" s="7" t="str">
        <f t="shared" si="22"/>
        <v/>
      </c>
      <c r="Y77" s="7" t="str">
        <f t="shared" si="23"/>
        <v/>
      </c>
      <c r="Z77" s="7" t="str">
        <f t="shared" si="24"/>
        <v/>
      </c>
      <c r="AA77" s="7" t="str">
        <f t="shared" si="25"/>
        <v/>
      </c>
      <c r="AB77" s="7">
        <f t="shared" si="26"/>
        <v>37.858625947794479</v>
      </c>
      <c r="AC77" s="7">
        <f t="shared" si="27"/>
        <v>3.6117613613356725</v>
      </c>
      <c r="AD77" s="7"/>
      <c r="AE77" s="6" t="str">
        <f t="shared" si="28"/>
        <v>Ta</v>
      </c>
      <c r="AT77" s="10"/>
      <c r="AU77" s="7"/>
      <c r="AV77" s="7"/>
      <c r="AW77" s="7"/>
      <c r="AX77" s="7"/>
      <c r="AY77" s="7"/>
      <c r="AZ77" s="7"/>
      <c r="BA77" s="7"/>
      <c r="BB77" s="7"/>
      <c r="BF77" s="7"/>
      <c r="BG77" s="7"/>
      <c r="BH77" s="7"/>
      <c r="BI77" s="7"/>
      <c r="BJ77" s="7"/>
      <c r="BK77" s="7"/>
      <c r="BL77" s="7"/>
      <c r="BM77" s="7"/>
    </row>
    <row r="78" spans="1:65">
      <c r="A78" s="1">
        <v>74</v>
      </c>
      <c r="B78" s="2">
        <v>1789</v>
      </c>
      <c r="C78" s="42" t="s">
        <v>71</v>
      </c>
      <c r="D78" s="3">
        <v>0.10199999999999999</v>
      </c>
      <c r="E78" s="3">
        <v>1.4E-2</v>
      </c>
      <c r="F78" s="3">
        <v>0.13</v>
      </c>
      <c r="P78" s="27">
        <v>0.16240280499816193</v>
      </c>
      <c r="Q78" s="27">
        <v>4.0384186446344311E-3</v>
      </c>
      <c r="R78" s="21">
        <v>0.11064841592125066</v>
      </c>
      <c r="S78" s="21">
        <v>5.2025330080460426E-3</v>
      </c>
      <c r="U78" s="6" t="str">
        <f t="shared" si="19"/>
        <v>W</v>
      </c>
      <c r="V78" s="7">
        <f t="shared" si="20"/>
        <v>1.2745098039215688</v>
      </c>
      <c r="W78" s="7" t="str">
        <f t="shared" si="21"/>
        <v/>
      </c>
      <c r="X78" s="7" t="str">
        <f t="shared" si="22"/>
        <v/>
      </c>
      <c r="Y78" s="7" t="str">
        <f t="shared" si="23"/>
        <v/>
      </c>
      <c r="Z78" s="7" t="str">
        <f t="shared" si="24"/>
        <v/>
      </c>
      <c r="AA78" s="7" t="str">
        <f t="shared" si="25"/>
        <v/>
      </c>
      <c r="AB78" s="7">
        <f t="shared" si="26"/>
        <v>1.5921843627270778</v>
      </c>
      <c r="AC78" s="7">
        <f t="shared" si="27"/>
        <v>1.0847883913848104</v>
      </c>
      <c r="AD78" s="7"/>
      <c r="AE78" s="6" t="str">
        <f t="shared" si="28"/>
        <v>W</v>
      </c>
      <c r="AF78" s="59">
        <v>180.43999697966666</v>
      </c>
      <c r="AT78" s="10"/>
      <c r="AU78" s="7"/>
      <c r="AV78" s="7"/>
      <c r="AW78" s="7"/>
      <c r="AX78" s="7"/>
      <c r="AY78" s="7"/>
      <c r="AZ78" s="7"/>
      <c r="BA78" s="7"/>
      <c r="BB78" s="7"/>
      <c r="BF78" s="7"/>
      <c r="BG78" s="7"/>
      <c r="BH78" s="7"/>
      <c r="BI78" s="7"/>
      <c r="BJ78" s="7"/>
      <c r="BK78" s="7"/>
      <c r="BL78" s="7"/>
      <c r="BM78" s="7"/>
    </row>
    <row r="79" spans="1:65">
      <c r="A79" s="1">
        <v>75</v>
      </c>
      <c r="B79" s="2">
        <v>1821</v>
      </c>
      <c r="C79" s="42" t="s">
        <v>72</v>
      </c>
      <c r="D79" s="3">
        <v>3.6900000000000002E-2</v>
      </c>
      <c r="E79" s="3">
        <v>2.8E-3</v>
      </c>
      <c r="F79" s="3">
        <v>4.9000000000000002E-2</v>
      </c>
      <c r="P79" s="15"/>
      <c r="Q79" s="15"/>
      <c r="R79" s="15"/>
      <c r="S79" s="15"/>
      <c r="U79" s="6" t="str">
        <f t="shared" si="19"/>
        <v>Re</v>
      </c>
      <c r="V79" s="7">
        <f t="shared" si="20"/>
        <v>1.3279132791327912</v>
      </c>
      <c r="W79" s="7" t="str">
        <f t="shared" si="21"/>
        <v/>
      </c>
      <c r="X79" s="7" t="str">
        <f t="shared" si="22"/>
        <v/>
      </c>
      <c r="Y79" s="7" t="str">
        <f t="shared" si="23"/>
        <v/>
      </c>
      <c r="Z79" s="7" t="str">
        <f t="shared" si="24"/>
        <v/>
      </c>
      <c r="AA79" s="7" t="str">
        <f t="shared" si="25"/>
        <v/>
      </c>
      <c r="AB79" s="7" t="str">
        <f t="shared" si="26"/>
        <v/>
      </c>
      <c r="AC79" s="7" t="str">
        <f t="shared" si="27"/>
        <v/>
      </c>
      <c r="AD79" s="7"/>
      <c r="AE79" s="6" t="str">
        <f t="shared" si="28"/>
        <v>Re</v>
      </c>
      <c r="AT79" s="10"/>
      <c r="AU79" s="7"/>
      <c r="AV79" s="7"/>
      <c r="AW79" s="7"/>
      <c r="AX79" s="7"/>
      <c r="AY79" s="7"/>
      <c r="AZ79" s="7"/>
      <c r="BA79" s="7"/>
      <c r="BB79" s="7"/>
      <c r="BF79" s="7"/>
      <c r="BG79" s="7"/>
      <c r="BH79" s="7"/>
      <c r="BI79" s="7"/>
      <c r="BJ79" s="7"/>
      <c r="BK79" s="7"/>
      <c r="BL79" s="7"/>
      <c r="BM79" s="7"/>
    </row>
    <row r="80" spans="1:65">
      <c r="A80" s="1">
        <v>76</v>
      </c>
      <c r="B80" s="2">
        <v>1812</v>
      </c>
      <c r="C80" s="42" t="s">
        <v>73</v>
      </c>
      <c r="D80" s="3">
        <v>0.47499999999999998</v>
      </c>
      <c r="E80" s="3">
        <v>0.02</v>
      </c>
      <c r="F80" s="3">
        <v>0.65</v>
      </c>
      <c r="P80" s="15"/>
      <c r="Q80" s="15"/>
      <c r="R80" s="15"/>
      <c r="S80" s="15"/>
      <c r="U80" s="6" t="str">
        <f t="shared" si="19"/>
        <v>Os</v>
      </c>
      <c r="V80" s="7">
        <f t="shared" si="20"/>
        <v>1.368421052631579</v>
      </c>
      <c r="W80" s="7" t="str">
        <f t="shared" si="21"/>
        <v/>
      </c>
      <c r="X80" s="7" t="str">
        <f t="shared" si="22"/>
        <v/>
      </c>
      <c r="Y80" s="7" t="str">
        <f t="shared" si="23"/>
        <v/>
      </c>
      <c r="Z80" s="7" t="str">
        <f t="shared" si="24"/>
        <v/>
      </c>
      <c r="AA80" s="7" t="str">
        <f t="shared" si="25"/>
        <v/>
      </c>
      <c r="AB80" s="7" t="str">
        <f t="shared" si="26"/>
        <v/>
      </c>
      <c r="AC80" s="7" t="str">
        <f t="shared" si="27"/>
        <v/>
      </c>
      <c r="AD80" s="7"/>
      <c r="AE80" s="6" t="str">
        <f t="shared" si="28"/>
        <v>Os</v>
      </c>
      <c r="AT80" s="10"/>
      <c r="AU80" s="7"/>
      <c r="AV80" s="7"/>
      <c r="AW80" s="7"/>
      <c r="AX80" s="7"/>
      <c r="AY80" s="7"/>
      <c r="AZ80" s="7"/>
      <c r="BA80" s="7"/>
      <c r="BB80" s="7"/>
      <c r="BF80" s="7"/>
      <c r="BG80" s="7"/>
      <c r="BH80" s="7"/>
      <c r="BI80" s="7"/>
      <c r="BJ80" s="7"/>
      <c r="BK80" s="7"/>
      <c r="BL80" s="7"/>
      <c r="BM80" s="7"/>
    </row>
    <row r="81" spans="1:65">
      <c r="A81" s="1">
        <v>77</v>
      </c>
      <c r="B81" s="2">
        <v>1603</v>
      </c>
      <c r="C81" s="42" t="s">
        <v>74</v>
      </c>
      <c r="D81" s="3">
        <v>0.47399999999999998</v>
      </c>
      <c r="E81" s="3">
        <v>0.02</v>
      </c>
      <c r="F81" s="3">
        <v>0.59</v>
      </c>
      <c r="P81" s="15"/>
      <c r="Q81" s="15"/>
      <c r="R81" s="15"/>
      <c r="S81" s="15"/>
      <c r="U81" s="6" t="str">
        <f t="shared" si="19"/>
        <v>Ir</v>
      </c>
      <c r="V81" s="7">
        <f t="shared" si="20"/>
        <v>1.2447257383966244</v>
      </c>
      <c r="W81" s="7" t="str">
        <f t="shared" si="21"/>
        <v/>
      </c>
      <c r="X81" s="7" t="str">
        <f t="shared" si="22"/>
        <v/>
      </c>
      <c r="Y81" s="7" t="str">
        <f t="shared" si="23"/>
        <v/>
      </c>
      <c r="Z81" s="7" t="str">
        <f t="shared" si="24"/>
        <v/>
      </c>
      <c r="AA81" s="7" t="str">
        <f t="shared" si="25"/>
        <v/>
      </c>
      <c r="AB81" s="7" t="str">
        <f t="shared" si="26"/>
        <v/>
      </c>
      <c r="AC81" s="7" t="str">
        <f t="shared" si="27"/>
        <v/>
      </c>
      <c r="AD81" s="7"/>
      <c r="AE81" s="6" t="str">
        <f t="shared" si="28"/>
        <v>Ir</v>
      </c>
      <c r="AT81" s="10"/>
      <c r="AU81" s="7"/>
      <c r="AV81" s="7"/>
      <c r="AW81" s="7"/>
      <c r="AX81" s="7"/>
      <c r="AY81" s="7"/>
      <c r="AZ81" s="7"/>
      <c r="BA81" s="7"/>
      <c r="BB81" s="7"/>
      <c r="BF81" s="7"/>
      <c r="BG81" s="7"/>
      <c r="BH81" s="7"/>
      <c r="BI81" s="7"/>
      <c r="BJ81" s="7"/>
      <c r="BK81" s="7"/>
      <c r="BL81" s="7"/>
      <c r="BM81" s="7"/>
    </row>
    <row r="82" spans="1:65">
      <c r="A82" s="1">
        <v>78</v>
      </c>
      <c r="B82" s="2">
        <v>1408</v>
      </c>
      <c r="C82" s="42" t="s">
        <v>75</v>
      </c>
      <c r="D82" s="3">
        <v>0.93100000000000005</v>
      </c>
      <c r="E82" s="3">
        <v>7.1999999999999995E-2</v>
      </c>
      <c r="F82" s="3">
        <v>1.1000000000000001</v>
      </c>
      <c r="P82" s="15"/>
      <c r="Q82" s="15"/>
      <c r="R82" s="15"/>
      <c r="S82" s="15"/>
      <c r="U82" s="6" t="str">
        <f t="shared" si="19"/>
        <v>Pt</v>
      </c>
      <c r="V82" s="7">
        <f t="shared" si="20"/>
        <v>1.1815252416756177</v>
      </c>
      <c r="W82" s="7" t="str">
        <f t="shared" si="21"/>
        <v/>
      </c>
      <c r="X82" s="7" t="str">
        <f t="shared" si="22"/>
        <v/>
      </c>
      <c r="Y82" s="7" t="str">
        <f t="shared" si="23"/>
        <v/>
      </c>
      <c r="Z82" s="7" t="str">
        <f t="shared" si="24"/>
        <v/>
      </c>
      <c r="AA82" s="7" t="str">
        <f t="shared" si="25"/>
        <v/>
      </c>
      <c r="AB82" s="7" t="str">
        <f t="shared" si="26"/>
        <v/>
      </c>
      <c r="AC82" s="7" t="str">
        <f t="shared" si="27"/>
        <v/>
      </c>
      <c r="AD82" s="7"/>
      <c r="AE82" s="6" t="str">
        <f t="shared" si="28"/>
        <v>Pt</v>
      </c>
      <c r="AT82" s="10"/>
      <c r="AU82" s="7"/>
      <c r="AV82" s="7"/>
      <c r="AW82" s="7"/>
      <c r="AX82" s="7"/>
      <c r="AY82" s="7"/>
      <c r="AZ82" s="7"/>
      <c r="BA82" s="7"/>
      <c r="BB82" s="7"/>
      <c r="BF82" s="7"/>
      <c r="BG82" s="7"/>
      <c r="BH82" s="7"/>
      <c r="BI82" s="7"/>
      <c r="BJ82" s="7"/>
      <c r="BK82" s="7"/>
      <c r="BL82" s="7"/>
      <c r="BM82" s="7"/>
    </row>
    <row r="83" spans="1:65">
      <c r="A83" s="1">
        <v>79</v>
      </c>
      <c r="B83" s="2">
        <v>1060</v>
      </c>
      <c r="C83" s="42" t="s">
        <v>76</v>
      </c>
      <c r="D83" s="3">
        <v>0.14699999999999999</v>
      </c>
      <c r="E83" s="3">
        <v>2.4E-2</v>
      </c>
      <c r="F83" s="3">
        <v>0.152</v>
      </c>
      <c r="P83" s="15"/>
      <c r="Q83" s="15"/>
      <c r="R83" s="15"/>
      <c r="S83" s="15"/>
      <c r="U83" s="6" t="str">
        <f t="shared" si="19"/>
        <v>Au</v>
      </c>
      <c r="V83" s="7">
        <f t="shared" si="20"/>
        <v>1.0340136054421769</v>
      </c>
      <c r="W83" s="7" t="str">
        <f t="shared" si="21"/>
        <v/>
      </c>
      <c r="X83" s="7" t="str">
        <f t="shared" si="22"/>
        <v/>
      </c>
      <c r="Y83" s="7" t="str">
        <f t="shared" si="23"/>
        <v/>
      </c>
      <c r="Z83" s="7" t="str">
        <f t="shared" si="24"/>
        <v/>
      </c>
      <c r="AA83" s="7" t="str">
        <f t="shared" si="25"/>
        <v/>
      </c>
      <c r="AB83" s="7" t="str">
        <f t="shared" si="26"/>
        <v/>
      </c>
      <c r="AC83" s="7" t="str">
        <f t="shared" si="27"/>
        <v/>
      </c>
      <c r="AD83" s="7"/>
      <c r="AE83" s="6" t="str">
        <f t="shared" si="28"/>
        <v>Au</v>
      </c>
      <c r="AT83" s="10"/>
      <c r="AU83" s="7"/>
      <c r="AV83" s="7"/>
      <c r="AW83" s="7"/>
      <c r="AX83" s="7"/>
      <c r="AY83" s="7"/>
      <c r="AZ83" s="7"/>
      <c r="BA83" s="7"/>
      <c r="BB83" s="7"/>
      <c r="BF83" s="7"/>
      <c r="BG83" s="7"/>
      <c r="BH83" s="7"/>
      <c r="BI83" s="7"/>
      <c r="BJ83" s="7"/>
      <c r="BK83" s="7"/>
      <c r="BL83" s="7"/>
      <c r="BM83" s="7"/>
    </row>
    <row r="84" spans="1:65">
      <c r="A84" s="1">
        <v>80</v>
      </c>
      <c r="B84" s="2">
        <v>252</v>
      </c>
      <c r="C84" s="42" t="s">
        <v>77</v>
      </c>
      <c r="D84" s="3">
        <v>0.28799999999999998</v>
      </c>
      <c r="E84" s="3">
        <v>0.14000000000000001</v>
      </c>
      <c r="P84" s="15"/>
      <c r="Q84" s="15"/>
      <c r="R84" s="15"/>
      <c r="S84" s="15"/>
      <c r="U84" s="6" t="str">
        <f t="shared" si="19"/>
        <v>Hg</v>
      </c>
      <c r="V84" s="7" t="str">
        <f t="shared" si="20"/>
        <v/>
      </c>
      <c r="W84" s="7" t="str">
        <f t="shared" si="21"/>
        <v/>
      </c>
      <c r="X84" s="7" t="str">
        <f t="shared" si="22"/>
        <v/>
      </c>
      <c r="Y84" s="7" t="str">
        <f t="shared" si="23"/>
        <v/>
      </c>
      <c r="Z84" s="7" t="str">
        <f t="shared" si="24"/>
        <v/>
      </c>
      <c r="AA84" s="7" t="str">
        <f t="shared" si="25"/>
        <v/>
      </c>
      <c r="AB84" s="7" t="str">
        <f t="shared" si="26"/>
        <v/>
      </c>
      <c r="AC84" s="7" t="str">
        <f t="shared" si="27"/>
        <v/>
      </c>
      <c r="AD84" s="7"/>
      <c r="AE84" s="6" t="str">
        <f t="shared" si="28"/>
        <v>Hg</v>
      </c>
      <c r="AT84" s="10"/>
      <c r="AU84" s="7"/>
      <c r="AV84" s="7"/>
      <c r="AW84" s="7"/>
      <c r="AX84" s="7"/>
      <c r="AY84" s="7"/>
      <c r="AZ84" s="7"/>
      <c r="BA84" s="7"/>
      <c r="BB84" s="7"/>
      <c r="BF84" s="7"/>
      <c r="BG84" s="7"/>
      <c r="BH84" s="7"/>
      <c r="BI84" s="7"/>
      <c r="BJ84" s="7"/>
      <c r="BK84" s="7"/>
      <c r="BL84" s="7"/>
      <c r="BM84" s="7"/>
    </row>
    <row r="85" spans="1:65">
      <c r="A85" s="1">
        <v>81</v>
      </c>
      <c r="B85" s="2">
        <v>532</v>
      </c>
      <c r="C85" s="42" t="s">
        <v>78</v>
      </c>
      <c r="D85" s="3">
        <v>0.14099999999999999</v>
      </c>
      <c r="E85" s="3">
        <v>1.4E-2</v>
      </c>
      <c r="F85" s="3">
        <v>8.7999999999999995E-2</v>
      </c>
      <c r="P85" s="22">
        <v>0.15113459922666131</v>
      </c>
      <c r="Q85" s="22">
        <v>7.6313284079509479E-3</v>
      </c>
      <c r="R85" s="22">
        <v>0.13947883389971963</v>
      </c>
      <c r="S85" s="22">
        <v>5.177616661426898E-3</v>
      </c>
      <c r="U85" s="6" t="str">
        <f t="shared" si="19"/>
        <v>Tl</v>
      </c>
      <c r="V85" s="7">
        <f t="shared" si="20"/>
        <v>0.62411347517730498</v>
      </c>
      <c r="W85" s="7" t="str">
        <f t="shared" si="21"/>
        <v/>
      </c>
      <c r="X85" s="7" t="str">
        <f t="shared" si="22"/>
        <v/>
      </c>
      <c r="Y85" s="7" t="str">
        <f t="shared" si="23"/>
        <v/>
      </c>
      <c r="Z85" s="7" t="str">
        <f t="shared" si="24"/>
        <v/>
      </c>
      <c r="AA85" s="7" t="str">
        <f t="shared" si="25"/>
        <v/>
      </c>
      <c r="AB85" s="7">
        <f t="shared" si="26"/>
        <v>1.0718765902600094</v>
      </c>
      <c r="AC85" s="7">
        <f t="shared" si="27"/>
        <v>0.98921158794127406</v>
      </c>
      <c r="AD85" s="7"/>
      <c r="AE85" s="6" t="str">
        <f t="shared" si="28"/>
        <v>Tl</v>
      </c>
      <c r="AF85" s="60">
        <v>0.10194678789359932</v>
      </c>
      <c r="AT85" s="10"/>
      <c r="AU85" s="7"/>
      <c r="AV85" s="7"/>
      <c r="AW85" s="7"/>
      <c r="AX85" s="7"/>
      <c r="AY85" s="7"/>
      <c r="AZ85" s="7"/>
      <c r="BA85" s="7"/>
      <c r="BB85" s="7"/>
      <c r="BF85" s="7"/>
      <c r="BG85" s="7"/>
      <c r="BH85" s="7"/>
      <c r="BI85" s="7"/>
      <c r="BJ85" s="7"/>
      <c r="BK85" s="7"/>
      <c r="BL85" s="7"/>
      <c r="BM85" s="7"/>
    </row>
    <row r="86" spans="1:65">
      <c r="A86" s="1">
        <v>82</v>
      </c>
      <c r="B86" s="2">
        <v>727</v>
      </c>
      <c r="C86" s="42" t="s">
        <v>79</v>
      </c>
      <c r="D86" s="3">
        <v>2.64</v>
      </c>
      <c r="E86" s="3">
        <v>0.16</v>
      </c>
      <c r="F86" s="3">
        <v>1.76</v>
      </c>
      <c r="P86" s="13">
        <v>2.74</v>
      </c>
      <c r="Q86" s="13">
        <v>0.109837353024371</v>
      </c>
      <c r="R86" s="13">
        <v>2.59</v>
      </c>
      <c r="S86" s="13">
        <v>0.10608972032470901</v>
      </c>
      <c r="U86" s="6" t="str">
        <f t="shared" si="19"/>
        <v>Pb</v>
      </c>
      <c r="V86" s="7">
        <f t="shared" si="20"/>
        <v>0.66666666666666663</v>
      </c>
      <c r="W86" s="7" t="str">
        <f t="shared" si="21"/>
        <v/>
      </c>
      <c r="X86" s="7" t="str">
        <f t="shared" si="22"/>
        <v/>
      </c>
      <c r="Y86" s="7" t="str">
        <f t="shared" si="23"/>
        <v/>
      </c>
      <c r="Z86" s="7" t="str">
        <f t="shared" si="24"/>
        <v/>
      </c>
      <c r="AA86" s="7" t="str">
        <f t="shared" si="25"/>
        <v/>
      </c>
      <c r="AB86" s="7">
        <f t="shared" si="26"/>
        <v>1.0378787878787878</v>
      </c>
      <c r="AC86" s="7">
        <f t="shared" si="27"/>
        <v>0.98106060606060597</v>
      </c>
      <c r="AD86" s="7"/>
      <c r="AE86" s="6" t="str">
        <f t="shared" si="28"/>
        <v>Pb</v>
      </c>
      <c r="AF86" s="60">
        <v>0.4819319352495316</v>
      </c>
      <c r="AT86" s="10"/>
      <c r="AU86" s="7"/>
      <c r="AV86" s="7"/>
      <c r="AW86" s="7"/>
      <c r="AX86" s="7"/>
      <c r="AY86" s="7"/>
      <c r="AZ86" s="7"/>
      <c r="BA86" s="7"/>
      <c r="BB86" s="7"/>
      <c r="BF86" s="7"/>
      <c r="BG86" s="7"/>
      <c r="BH86" s="7"/>
      <c r="BI86" s="7"/>
      <c r="BJ86" s="7"/>
      <c r="BK86" s="7"/>
      <c r="BL86" s="7"/>
      <c r="BM86" s="7"/>
    </row>
    <row r="87" spans="1:65">
      <c r="A87" s="1">
        <v>83</v>
      </c>
      <c r="B87" s="2">
        <v>746</v>
      </c>
      <c r="C87" s="42" t="s">
        <v>80</v>
      </c>
      <c r="D87" s="3">
        <v>0.113</v>
      </c>
      <c r="E87" s="3">
        <v>1.6E-2</v>
      </c>
      <c r="F87" s="3">
        <v>7.0000000000000007E-2</v>
      </c>
      <c r="P87" s="22">
        <v>0.12503219199008184</v>
      </c>
      <c r="Q87" s="22">
        <v>5.5697264870819387E-3</v>
      </c>
      <c r="R87" s="22">
        <v>0.11739310584704336</v>
      </c>
      <c r="S87" s="22">
        <v>4.2136064607489043E-3</v>
      </c>
      <c r="U87" s="6" t="str">
        <f t="shared" si="19"/>
        <v>Bi</v>
      </c>
      <c r="V87" s="7">
        <f t="shared" si="20"/>
        <v>0.61946902654867264</v>
      </c>
      <c r="W87" s="7" t="str">
        <f t="shared" si="21"/>
        <v/>
      </c>
      <c r="X87" s="7" t="str">
        <f t="shared" si="22"/>
        <v/>
      </c>
      <c r="Y87" s="7" t="str">
        <f t="shared" si="23"/>
        <v/>
      </c>
      <c r="Z87" s="7" t="str">
        <f t="shared" si="24"/>
        <v/>
      </c>
      <c r="AA87" s="7" t="str">
        <f t="shared" si="25"/>
        <v/>
      </c>
      <c r="AB87" s="7">
        <f t="shared" si="26"/>
        <v>1.1064795751334675</v>
      </c>
      <c r="AC87" s="7">
        <f t="shared" si="27"/>
        <v>1.0388770428941889</v>
      </c>
      <c r="AD87" s="7"/>
      <c r="AE87" s="6" t="str">
        <f t="shared" si="28"/>
        <v>Bi</v>
      </c>
      <c r="AF87" s="60">
        <v>0.88817546441932393</v>
      </c>
      <c r="AT87" s="10"/>
      <c r="AU87" s="7"/>
      <c r="AV87" s="7"/>
      <c r="AW87" s="7"/>
      <c r="AX87" s="7"/>
      <c r="AY87" s="7"/>
      <c r="AZ87" s="7"/>
      <c r="BA87" s="7"/>
      <c r="BB87" s="7"/>
      <c r="BF87" s="7"/>
      <c r="BG87" s="7"/>
      <c r="BH87" s="7"/>
      <c r="BI87" s="7"/>
      <c r="BJ87" s="7"/>
      <c r="BK87" s="7"/>
      <c r="BL87" s="7"/>
      <c r="BM87" s="7"/>
    </row>
    <row r="88" spans="1:65">
      <c r="A88" s="1">
        <v>90</v>
      </c>
      <c r="B88" s="2">
        <v>1659</v>
      </c>
      <c r="C88" s="42" t="s">
        <v>81</v>
      </c>
      <c r="D88" s="3">
        <v>2.98E-2</v>
      </c>
      <c r="E88" s="3">
        <v>3.0000000000000001E-3</v>
      </c>
      <c r="F88" s="3">
        <v>4.2000000000000003E-2</v>
      </c>
      <c r="P88" s="14">
        <v>3.1700758269382741E-2</v>
      </c>
      <c r="Q88" s="14">
        <v>1.4784956719964054E-3</v>
      </c>
      <c r="R88" s="14">
        <v>3.1898140268744372E-2</v>
      </c>
      <c r="S88" s="14">
        <v>1.5752393408959345E-3</v>
      </c>
      <c r="U88" s="6" t="str">
        <f t="shared" si="19"/>
        <v>Th</v>
      </c>
      <c r="V88" s="7">
        <f t="shared" si="20"/>
        <v>1.4093959731543626</v>
      </c>
      <c r="W88" s="7" t="str">
        <f t="shared" si="21"/>
        <v/>
      </c>
      <c r="X88" s="7" t="str">
        <f t="shared" si="22"/>
        <v/>
      </c>
      <c r="Y88" s="7" t="str">
        <f t="shared" si="23"/>
        <v/>
      </c>
      <c r="Z88" s="7" t="str">
        <f t="shared" si="24"/>
        <v/>
      </c>
      <c r="AA88" s="7" t="str">
        <f t="shared" si="25"/>
        <v/>
      </c>
      <c r="AB88" s="7">
        <f t="shared" si="26"/>
        <v>1.063783834543045</v>
      </c>
      <c r="AC88" s="7">
        <f t="shared" si="27"/>
        <v>1.0704073915686032</v>
      </c>
      <c r="AD88" s="7"/>
      <c r="AE88" s="6" t="str">
        <f t="shared" si="28"/>
        <v>Th</v>
      </c>
      <c r="AF88" s="60">
        <v>0.20177326030381246</v>
      </c>
      <c r="AT88" s="10"/>
      <c r="AU88" s="7"/>
      <c r="AV88" s="7"/>
      <c r="AW88" s="7"/>
      <c r="AX88" s="7"/>
      <c r="AY88" s="7"/>
      <c r="AZ88" s="7"/>
      <c r="BA88" s="7"/>
      <c r="BB88" s="7"/>
      <c r="BF88" s="7"/>
      <c r="BG88" s="7"/>
      <c r="BH88" s="7"/>
      <c r="BI88" s="7"/>
      <c r="BJ88" s="7"/>
      <c r="BK88" s="7"/>
      <c r="BL88" s="7"/>
      <c r="BM88" s="7"/>
    </row>
    <row r="89" spans="1:65">
      <c r="A89" s="65">
        <v>92</v>
      </c>
      <c r="B89" s="66">
        <v>1610</v>
      </c>
      <c r="C89" s="44" t="s">
        <v>82</v>
      </c>
      <c r="D89" s="67">
        <v>8.1600000000000006E-3</v>
      </c>
      <c r="E89" s="67">
        <v>1.06E-3</v>
      </c>
      <c r="F89" s="67">
        <v>1.0999999999999999E-2</v>
      </c>
      <c r="G89" s="67"/>
      <c r="H89" s="67"/>
      <c r="I89" s="68"/>
      <c r="J89" s="68"/>
      <c r="K89" s="67"/>
      <c r="L89" s="67"/>
      <c r="M89" s="67"/>
      <c r="N89" s="67"/>
      <c r="O89" s="67"/>
      <c r="P89" s="69">
        <v>9.1145319956015564E-3</v>
      </c>
      <c r="Q89" s="69">
        <v>7.514505930517959E-4</v>
      </c>
      <c r="R89" s="69">
        <v>9.0449999758022079E-3</v>
      </c>
      <c r="S89" s="69">
        <v>4.4466651446932009E-4</v>
      </c>
      <c r="T89" s="67"/>
      <c r="U89" s="4" t="str">
        <f t="shared" si="19"/>
        <v>U</v>
      </c>
      <c r="V89" s="56">
        <f t="shared" si="20"/>
        <v>1.3480392156862744</v>
      </c>
      <c r="W89" s="56" t="str">
        <f t="shared" si="21"/>
        <v/>
      </c>
      <c r="X89" s="56" t="str">
        <f t="shared" si="22"/>
        <v/>
      </c>
      <c r="Y89" s="56" t="str">
        <f t="shared" si="23"/>
        <v/>
      </c>
      <c r="Z89" s="56" t="str">
        <f t="shared" si="24"/>
        <v/>
      </c>
      <c r="AA89" s="56" t="str">
        <f t="shared" si="25"/>
        <v/>
      </c>
      <c r="AB89" s="56">
        <f t="shared" si="26"/>
        <v>1.1169769602452888</v>
      </c>
      <c r="AC89" s="56">
        <f t="shared" si="27"/>
        <v>1.1084558793875254</v>
      </c>
      <c r="AD89" s="56"/>
      <c r="AE89" s="4" t="str">
        <f t="shared" si="28"/>
        <v>U</v>
      </c>
      <c r="AF89" s="64">
        <v>6.3343314842266074E-2</v>
      </c>
      <c r="AT89" s="10"/>
      <c r="AU89" s="7"/>
      <c r="AV89" s="7"/>
      <c r="AW89" s="7"/>
      <c r="AX89" s="7"/>
      <c r="AY89" s="7"/>
      <c r="AZ89" s="7"/>
      <c r="BA89" s="7"/>
      <c r="BB89" s="7"/>
      <c r="BF89" s="7"/>
      <c r="BG89" s="7"/>
      <c r="BH89" s="7"/>
      <c r="BI89" s="7"/>
      <c r="BJ89" s="7"/>
      <c r="BK89" s="7"/>
      <c r="BL89" s="7"/>
      <c r="BM89" s="7"/>
    </row>
    <row r="90" spans="1:65">
      <c r="A90" s="80" t="s">
        <v>126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</row>
    <row r="91" spans="1:65">
      <c r="D91" s="5"/>
      <c r="F91" s="5"/>
      <c r="G91" s="5"/>
    </row>
  </sheetData>
  <autoFilter ref="A4:T89" xr:uid="{2A68A3B3-4CA5-C04A-879F-CDFEC5001C78}">
    <sortState xmlns:xlrd2="http://schemas.microsoft.com/office/spreadsheetml/2017/richdata2" ref="A5:T89">
      <sortCondition ref="A4:A89"/>
    </sortState>
  </autoFilter>
  <mergeCells count="7">
    <mergeCell ref="A90:AF90"/>
    <mergeCell ref="G3:N3"/>
    <mergeCell ref="G2:S2"/>
    <mergeCell ref="D3:E3"/>
    <mergeCell ref="D2:E2"/>
    <mergeCell ref="V2:AC2"/>
    <mergeCell ref="V3:Z3"/>
  </mergeCells>
  <phoneticPr fontId="2"/>
  <pageMargins left="0.7" right="0.7" top="0.75" bottom="0.75" header="0.3" footer="0.3"/>
  <pageSetup paperSize="9" scale="53" fitToHeight="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2021-11-12T11:13:10Z</cp:lastPrinted>
  <dcterms:created xsi:type="dcterms:W3CDTF">2021-08-31T13:34:21Z</dcterms:created>
  <dcterms:modified xsi:type="dcterms:W3CDTF">2022-05-19T11:16:31Z</dcterms:modified>
</cp:coreProperties>
</file>